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gyorgyalfoldi/Desktop/_EPK/_KariTanacs/2023/20230621/MSc módosítás/"/>
    </mc:Choice>
  </mc:AlternateContent>
  <xr:revisionPtr revIDLastSave="0" documentId="13_ncr:1_{FD7ACB91-A8C1-6341-A0B2-C775C337C620}" xr6:coauthVersionLast="47" xr6:coauthVersionMax="47" xr10:uidLastSave="{00000000-0000-0000-0000-000000000000}"/>
  <bookViews>
    <workbookView xWindow="28800" yWindow="0" windowWidth="38400" windowHeight="21600" activeTab="3" xr2:uid="{00000000-000D-0000-FFFF-FFFF00000000}"/>
  </bookViews>
  <sheets>
    <sheet name="ÉPK•1975o" sheetId="11" state="hidden" r:id="rId1"/>
    <sheet name="ÉPK•2005o" sheetId="14" state="hidden" r:id="rId2"/>
    <sheet name="ÉPK•2006o" sheetId="12" state="hidden" r:id="rId3"/>
    <sheet name="Munka1" sheetId="27" r:id="rId4"/>
  </sheets>
  <definedNames>
    <definedName name="__xlnm.Print_Area">#REF!</definedName>
    <definedName name="Excel_BuiltIn_Print_Area">#REF!</definedName>
    <definedName name="_xlnm.Print_Titles" localSheetId="0">'ÉPK•1975o'!#REF!</definedName>
    <definedName name="_xlnm.Print_Titles" localSheetId="1">'ÉPK•2005o'!#REF!</definedName>
    <definedName name="_xlnm.Print_Titles" localSheetId="2">'ÉPK•2006o'!#REF!</definedName>
    <definedName name="_xlnm.Print_Area" localSheetId="0">'ÉPK•1975o'!$B$2:$BS$130</definedName>
    <definedName name="_xlnm.Print_Area" localSheetId="1">'ÉPK•2005o'!$B$2:$BR$124</definedName>
    <definedName name="_xlnm.Print_Area" localSheetId="2">'ÉPK•2006o'!$B$2:$BR$106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1" i="27" l="1"/>
  <c r="Q301" i="27"/>
  <c r="K301" i="27"/>
  <c r="E301" i="27"/>
  <c r="X300" i="27"/>
  <c r="W300" i="27"/>
  <c r="V300" i="27"/>
  <c r="U300" i="27"/>
  <c r="U301" i="27" s="1"/>
  <c r="R300" i="27"/>
  <c r="Q300" i="27"/>
  <c r="P300" i="27"/>
  <c r="O300" i="27"/>
  <c r="O301" i="27" s="1"/>
  <c r="L300" i="27"/>
  <c r="K300" i="27"/>
  <c r="J300" i="27"/>
  <c r="I300" i="27"/>
  <c r="I301" i="27" s="1"/>
  <c r="F300" i="27"/>
  <c r="E300" i="27"/>
  <c r="D300" i="27"/>
  <c r="C300" i="27"/>
  <c r="C301" i="27" s="1"/>
  <c r="N298" i="27"/>
  <c r="H298" i="27"/>
  <c r="N297" i="27"/>
  <c r="H297" i="27"/>
  <c r="T296" i="27"/>
  <c r="T297" i="27" s="1"/>
  <c r="T298" i="27" s="1"/>
  <c r="N296" i="27"/>
  <c r="H296" i="27"/>
  <c r="N295" i="27"/>
  <c r="H295" i="27"/>
  <c r="T293" i="27"/>
  <c r="T294" i="27" s="1"/>
  <c r="T295" i="27" s="1"/>
  <c r="B293" i="27"/>
  <c r="B294" i="27" s="1"/>
  <c r="B295" i="27" s="1"/>
  <c r="B296" i="27" s="1"/>
  <c r="B297" i="27" s="1"/>
  <c r="B298" i="27" s="1"/>
  <c r="T290" i="27"/>
  <c r="T291" i="27" s="1"/>
  <c r="T292" i="27" s="1"/>
  <c r="N289" i="27"/>
  <c r="N290" i="27" s="1"/>
  <c r="N291" i="27" s="1"/>
  <c r="N292" i="27" s="1"/>
  <c r="N293" i="27" s="1"/>
  <c r="N294" i="27" s="1"/>
  <c r="H289" i="27"/>
  <c r="H290" i="27" s="1"/>
  <c r="H291" i="27" s="1"/>
  <c r="H292" i="27" s="1"/>
  <c r="H293" i="27" s="1"/>
  <c r="H294" i="27" s="1"/>
  <c r="B289" i="27"/>
  <c r="B290" i="27" s="1"/>
  <c r="B291" i="27" s="1"/>
  <c r="B292" i="27" s="1"/>
  <c r="T287" i="27"/>
  <c r="T288" i="27" s="1"/>
  <c r="T289" i="27" s="1"/>
  <c r="N283" i="27"/>
  <c r="N284" i="27" s="1"/>
  <c r="N285" i="27" s="1"/>
  <c r="N286" i="27" s="1"/>
  <c r="N287" i="27" s="1"/>
  <c r="N288" i="27" s="1"/>
  <c r="H283" i="27"/>
  <c r="H284" i="27" s="1"/>
  <c r="H285" i="27" s="1"/>
  <c r="H286" i="27" s="1"/>
  <c r="H287" i="27" s="1"/>
  <c r="H288" i="27" s="1"/>
  <c r="B283" i="27"/>
  <c r="B284" i="27" s="1"/>
  <c r="B285" i="27" s="1"/>
  <c r="B286" i="27" s="1"/>
  <c r="B287" i="27" s="1"/>
  <c r="B288" i="27" s="1"/>
  <c r="B281" i="27"/>
  <c r="B282" i="27" s="1"/>
  <c r="N280" i="27"/>
  <c r="N281" i="27" s="1"/>
  <c r="N282" i="27" s="1"/>
  <c r="H280" i="27"/>
  <c r="H281" i="27" s="1"/>
  <c r="H282" i="27" s="1"/>
  <c r="B279" i="27"/>
  <c r="B280" i="27" s="1"/>
  <c r="N277" i="27"/>
  <c r="N278" i="27" s="1"/>
  <c r="N279" i="27" s="1"/>
  <c r="H277" i="27"/>
  <c r="H278" i="27" s="1"/>
  <c r="H279" i="27" s="1"/>
  <c r="N275" i="27"/>
  <c r="N276" i="27" s="1"/>
  <c r="B275" i="27"/>
  <c r="B276" i="27" s="1"/>
  <c r="B277" i="27" s="1"/>
  <c r="B278" i="27" s="1"/>
  <c r="H274" i="27"/>
  <c r="H275" i="27" s="1"/>
  <c r="H276" i="27" s="1"/>
  <c r="T273" i="27"/>
  <c r="T274" i="27" s="1"/>
  <c r="T275" i="27" s="1"/>
  <c r="T276" i="27" s="1"/>
  <c r="T277" i="27" s="1"/>
  <c r="T278" i="27" s="1"/>
  <c r="T279" i="27" s="1"/>
  <c r="T280" i="27" s="1"/>
  <c r="T281" i="27" s="1"/>
  <c r="T282" i="27" s="1"/>
  <c r="T283" i="27" s="1"/>
  <c r="T284" i="27" s="1"/>
  <c r="T285" i="27" s="1"/>
  <c r="T286" i="27" s="1"/>
  <c r="N273" i="27"/>
  <c r="N274" i="27" s="1"/>
  <c r="H273" i="27"/>
  <c r="N271" i="27"/>
  <c r="N272" i="27" s="1"/>
  <c r="H271" i="27"/>
  <c r="H272" i="27" s="1"/>
  <c r="B271" i="27"/>
  <c r="B272" i="27" s="1"/>
  <c r="B273" i="27" s="1"/>
  <c r="B274" i="27" s="1"/>
  <c r="T270" i="27"/>
  <c r="T271" i="27" s="1"/>
  <c r="T272" i="27" s="1"/>
  <c r="T269" i="27"/>
  <c r="N269" i="27"/>
  <c r="N270" i="27" s="1"/>
  <c r="H269" i="27"/>
  <c r="H270" i="27" s="1"/>
  <c r="B269" i="27"/>
  <c r="B270" i="27" s="1"/>
  <c r="W264" i="27"/>
  <c r="Q264" i="27"/>
  <c r="K264" i="27"/>
  <c r="E264" i="27"/>
  <c r="W263" i="27"/>
  <c r="V263" i="27"/>
  <c r="U263" i="27"/>
  <c r="R263" i="27"/>
  <c r="Q263" i="27"/>
  <c r="P263" i="27"/>
  <c r="O263" i="27"/>
  <c r="O264" i="27" s="1"/>
  <c r="L263" i="27"/>
  <c r="K263" i="27"/>
  <c r="J263" i="27"/>
  <c r="I263" i="27"/>
  <c r="F263" i="27"/>
  <c r="E263" i="27"/>
  <c r="D263" i="27"/>
  <c r="C263" i="27"/>
  <c r="H261" i="27"/>
  <c r="H260" i="27"/>
  <c r="H259" i="27"/>
  <c r="H258" i="27"/>
  <c r="H257" i="27"/>
  <c r="H256" i="27"/>
  <c r="H255" i="27"/>
  <c r="H254" i="27"/>
  <c r="H253" i="27"/>
  <c r="H252" i="27"/>
  <c r="H251" i="27"/>
  <c r="H250" i="27"/>
  <c r="H249" i="27"/>
  <c r="H248" i="27"/>
  <c r="H247" i="27"/>
  <c r="H246" i="27"/>
  <c r="H245" i="27"/>
  <c r="H244" i="27"/>
  <c r="H243" i="27"/>
  <c r="H242" i="27"/>
  <c r="H241" i="27"/>
  <c r="H240" i="27"/>
  <c r="H239" i="27"/>
  <c r="H238" i="27"/>
  <c r="H237" i="27"/>
  <c r="H236" i="27"/>
  <c r="H235" i="27"/>
  <c r="H234" i="27"/>
  <c r="X263" i="27"/>
  <c r="H233" i="27"/>
  <c r="T232" i="27"/>
  <c r="T233" i="27" s="1"/>
  <c r="T234" i="27" s="1"/>
  <c r="T235" i="27" s="1"/>
  <c r="T236" i="27" s="1"/>
  <c r="T237" i="27" s="1"/>
  <c r="T238" i="27" s="1"/>
  <c r="T239" i="27" s="1"/>
  <c r="T240" i="27" s="1"/>
  <c r="T241" i="27" s="1"/>
  <c r="T242" i="27" s="1"/>
  <c r="T243" i="27" s="1"/>
  <c r="T244" i="27" s="1"/>
  <c r="T245" i="27" s="1"/>
  <c r="T246" i="27" s="1"/>
  <c r="T247" i="27" s="1"/>
  <c r="T248" i="27" s="1"/>
  <c r="T249" i="27" s="1"/>
  <c r="T250" i="27" s="1"/>
  <c r="T251" i="27" s="1"/>
  <c r="T252" i="27" s="1"/>
  <c r="T253" i="27" s="1"/>
  <c r="T254" i="27" s="1"/>
  <c r="T255" i="27" s="1"/>
  <c r="T256" i="27" s="1"/>
  <c r="T257" i="27" s="1"/>
  <c r="T258" i="27" s="1"/>
  <c r="T259" i="27" s="1"/>
  <c r="T260" i="27" s="1"/>
  <c r="T261" i="27" s="1"/>
  <c r="N232" i="27"/>
  <c r="N233" i="27" s="1"/>
  <c r="N234" i="27" s="1"/>
  <c r="N235" i="27" s="1"/>
  <c r="N236" i="27" s="1"/>
  <c r="N237" i="27" s="1"/>
  <c r="N238" i="27" s="1"/>
  <c r="N239" i="27" s="1"/>
  <c r="N240" i="27" s="1"/>
  <c r="N241" i="27" s="1"/>
  <c r="N242" i="27" s="1"/>
  <c r="N243" i="27" s="1"/>
  <c r="N244" i="27" s="1"/>
  <c r="N245" i="27" s="1"/>
  <c r="N246" i="27" s="1"/>
  <c r="N247" i="27" s="1"/>
  <c r="N248" i="27" s="1"/>
  <c r="N249" i="27" s="1"/>
  <c r="N250" i="27" s="1"/>
  <c r="N251" i="27" s="1"/>
  <c r="N252" i="27" s="1"/>
  <c r="N253" i="27" s="1"/>
  <c r="N254" i="27" s="1"/>
  <c r="N255" i="27" s="1"/>
  <c r="N256" i="27" s="1"/>
  <c r="N257" i="27" s="1"/>
  <c r="N258" i="27" s="1"/>
  <c r="N259" i="27" s="1"/>
  <c r="N260" i="27" s="1"/>
  <c r="N261" i="27" s="1"/>
  <c r="H232" i="27"/>
  <c r="W227" i="27"/>
  <c r="Q227" i="27"/>
  <c r="K227" i="27"/>
  <c r="E227" i="27"/>
  <c r="W226" i="27"/>
  <c r="V226" i="27"/>
  <c r="U226" i="27"/>
  <c r="R226" i="27"/>
  <c r="Q226" i="27"/>
  <c r="P226" i="27"/>
  <c r="O226" i="27"/>
  <c r="L226" i="27"/>
  <c r="K226" i="27"/>
  <c r="J226" i="27"/>
  <c r="I226" i="27"/>
  <c r="F226" i="27"/>
  <c r="E226" i="27"/>
  <c r="D226" i="27"/>
  <c r="C226" i="27"/>
  <c r="H224" i="27"/>
  <c r="H223" i="27"/>
  <c r="H222" i="27"/>
  <c r="H221" i="27"/>
  <c r="H220" i="27"/>
  <c r="H219" i="27"/>
  <c r="H218" i="27"/>
  <c r="H217" i="27"/>
  <c r="H216" i="27"/>
  <c r="H215" i="27"/>
  <c r="H214" i="27"/>
  <c r="H213" i="27"/>
  <c r="H212" i="27"/>
  <c r="H211" i="27"/>
  <c r="H210" i="27"/>
  <c r="H209" i="27"/>
  <c r="H208" i="27"/>
  <c r="H207" i="27"/>
  <c r="H206" i="27"/>
  <c r="H205" i="27"/>
  <c r="H204" i="27"/>
  <c r="H203" i="27"/>
  <c r="H202" i="27"/>
  <c r="H201" i="27"/>
  <c r="H200" i="27"/>
  <c r="H199" i="27"/>
  <c r="H198" i="27"/>
  <c r="H197" i="27"/>
  <c r="X226" i="27"/>
  <c r="H196" i="27"/>
  <c r="T195" i="27"/>
  <c r="T196" i="27" s="1"/>
  <c r="T197" i="27" s="1"/>
  <c r="T198" i="27" s="1"/>
  <c r="T199" i="27" s="1"/>
  <c r="T200" i="27" s="1"/>
  <c r="T201" i="27" s="1"/>
  <c r="T202" i="27" s="1"/>
  <c r="T203" i="27" s="1"/>
  <c r="T204" i="27" s="1"/>
  <c r="T205" i="27" s="1"/>
  <c r="T206" i="27" s="1"/>
  <c r="T207" i="27" s="1"/>
  <c r="T208" i="27" s="1"/>
  <c r="T209" i="27" s="1"/>
  <c r="T210" i="27" s="1"/>
  <c r="T211" i="27" s="1"/>
  <c r="T212" i="27" s="1"/>
  <c r="T213" i="27" s="1"/>
  <c r="T214" i="27" s="1"/>
  <c r="T215" i="27" s="1"/>
  <c r="T216" i="27" s="1"/>
  <c r="T217" i="27" s="1"/>
  <c r="T218" i="27" s="1"/>
  <c r="T219" i="27" s="1"/>
  <c r="T220" i="27" s="1"/>
  <c r="T221" i="27" s="1"/>
  <c r="T222" i="27" s="1"/>
  <c r="T223" i="27" s="1"/>
  <c r="T224" i="27" s="1"/>
  <c r="N195" i="27"/>
  <c r="N196" i="27" s="1"/>
  <c r="N197" i="27" s="1"/>
  <c r="N198" i="27" s="1"/>
  <c r="N199" i="27" s="1"/>
  <c r="N200" i="27" s="1"/>
  <c r="N201" i="27" s="1"/>
  <c r="N202" i="27" s="1"/>
  <c r="N203" i="27" s="1"/>
  <c r="N204" i="27" s="1"/>
  <c r="N205" i="27" s="1"/>
  <c r="N206" i="27" s="1"/>
  <c r="N207" i="27" s="1"/>
  <c r="N208" i="27" s="1"/>
  <c r="N209" i="27" s="1"/>
  <c r="N210" i="27" s="1"/>
  <c r="N211" i="27" s="1"/>
  <c r="N212" i="27" s="1"/>
  <c r="N213" i="27" s="1"/>
  <c r="N214" i="27" s="1"/>
  <c r="N215" i="27" s="1"/>
  <c r="N216" i="27" s="1"/>
  <c r="N217" i="27" s="1"/>
  <c r="N218" i="27" s="1"/>
  <c r="N219" i="27" s="1"/>
  <c r="N220" i="27" s="1"/>
  <c r="N221" i="27" s="1"/>
  <c r="N222" i="27" s="1"/>
  <c r="N223" i="27" s="1"/>
  <c r="N224" i="27" s="1"/>
  <c r="H195" i="27"/>
  <c r="W190" i="27"/>
  <c r="Q190" i="27"/>
  <c r="K190" i="27"/>
  <c r="E190" i="27"/>
  <c r="W189" i="27"/>
  <c r="V189" i="27"/>
  <c r="U189" i="27"/>
  <c r="R189" i="27"/>
  <c r="Q189" i="27"/>
  <c r="P189" i="27"/>
  <c r="O189" i="27"/>
  <c r="L189" i="27"/>
  <c r="K189" i="27"/>
  <c r="J189" i="27"/>
  <c r="I189" i="27"/>
  <c r="F189" i="27"/>
  <c r="E189" i="27"/>
  <c r="D189" i="27"/>
  <c r="C189" i="27"/>
  <c r="H187" i="27"/>
  <c r="H186" i="27"/>
  <c r="H185" i="27"/>
  <c r="H184" i="27"/>
  <c r="H183" i="27"/>
  <c r="H182" i="27"/>
  <c r="H181" i="27"/>
  <c r="H180" i="27"/>
  <c r="H179" i="27"/>
  <c r="H178" i="27"/>
  <c r="H177" i="27"/>
  <c r="H176" i="27"/>
  <c r="H175" i="27"/>
  <c r="H174" i="27"/>
  <c r="H173" i="27"/>
  <c r="H172" i="27"/>
  <c r="H171" i="27"/>
  <c r="H170" i="27"/>
  <c r="H169" i="27"/>
  <c r="H168" i="27"/>
  <c r="H167" i="27"/>
  <c r="H166" i="27"/>
  <c r="H165" i="27"/>
  <c r="H164" i="27"/>
  <c r="H163" i="27"/>
  <c r="H162" i="27"/>
  <c r="H161" i="27"/>
  <c r="H160" i="27"/>
  <c r="X189" i="27"/>
  <c r="H159" i="27"/>
  <c r="T158" i="27"/>
  <c r="T159" i="27" s="1"/>
  <c r="T160" i="27" s="1"/>
  <c r="T161" i="27" s="1"/>
  <c r="T162" i="27" s="1"/>
  <c r="T163" i="27" s="1"/>
  <c r="T164" i="27" s="1"/>
  <c r="T165" i="27" s="1"/>
  <c r="T166" i="27" s="1"/>
  <c r="T167" i="27" s="1"/>
  <c r="T168" i="27" s="1"/>
  <c r="T169" i="27" s="1"/>
  <c r="T170" i="27" s="1"/>
  <c r="T171" i="27" s="1"/>
  <c r="T172" i="27" s="1"/>
  <c r="T173" i="27" s="1"/>
  <c r="T174" i="27" s="1"/>
  <c r="T175" i="27" s="1"/>
  <c r="T176" i="27" s="1"/>
  <c r="T177" i="27" s="1"/>
  <c r="T178" i="27" s="1"/>
  <c r="T179" i="27" s="1"/>
  <c r="T180" i="27" s="1"/>
  <c r="T181" i="27" s="1"/>
  <c r="T182" i="27" s="1"/>
  <c r="T183" i="27" s="1"/>
  <c r="T184" i="27" s="1"/>
  <c r="T185" i="27" s="1"/>
  <c r="T186" i="27" s="1"/>
  <c r="T187" i="27" s="1"/>
  <c r="N158" i="27"/>
  <c r="N159" i="27" s="1"/>
  <c r="N160" i="27" s="1"/>
  <c r="N161" i="27" s="1"/>
  <c r="N162" i="27" s="1"/>
  <c r="N163" i="27" s="1"/>
  <c r="N164" i="27" s="1"/>
  <c r="N165" i="27" s="1"/>
  <c r="N166" i="27" s="1"/>
  <c r="N167" i="27" s="1"/>
  <c r="N168" i="27" s="1"/>
  <c r="N169" i="27" s="1"/>
  <c r="N170" i="27" s="1"/>
  <c r="N171" i="27" s="1"/>
  <c r="N172" i="27" s="1"/>
  <c r="N173" i="27" s="1"/>
  <c r="N174" i="27" s="1"/>
  <c r="N175" i="27" s="1"/>
  <c r="N176" i="27" s="1"/>
  <c r="N177" i="27" s="1"/>
  <c r="N178" i="27" s="1"/>
  <c r="N179" i="27" s="1"/>
  <c r="N180" i="27" s="1"/>
  <c r="N181" i="27" s="1"/>
  <c r="N182" i="27" s="1"/>
  <c r="N183" i="27" s="1"/>
  <c r="N184" i="27" s="1"/>
  <c r="N185" i="27" s="1"/>
  <c r="N186" i="27" s="1"/>
  <c r="N187" i="27" s="1"/>
  <c r="H158" i="27"/>
  <c r="W152" i="27"/>
  <c r="Q152" i="27"/>
  <c r="K152" i="27"/>
  <c r="E152" i="27"/>
  <c r="W151" i="27"/>
  <c r="V151" i="27"/>
  <c r="U151" i="27"/>
  <c r="R151" i="27"/>
  <c r="Q151" i="27"/>
  <c r="P151" i="27"/>
  <c r="O151" i="27"/>
  <c r="L151" i="27"/>
  <c r="K151" i="27"/>
  <c r="J151" i="27"/>
  <c r="I151" i="27"/>
  <c r="F151" i="27"/>
  <c r="E151" i="27"/>
  <c r="D151" i="27"/>
  <c r="C151" i="27"/>
  <c r="H149" i="27"/>
  <c r="H148" i="27"/>
  <c r="H147" i="27"/>
  <c r="H146" i="27"/>
  <c r="H145" i="27"/>
  <c r="H144" i="27"/>
  <c r="H143" i="27"/>
  <c r="H142" i="27"/>
  <c r="H141" i="27"/>
  <c r="H140" i="27"/>
  <c r="H139" i="27"/>
  <c r="H138" i="27"/>
  <c r="H137" i="27"/>
  <c r="H136" i="27"/>
  <c r="H135" i="27"/>
  <c r="H134" i="27"/>
  <c r="H133" i="27"/>
  <c r="H132" i="27"/>
  <c r="H131" i="27"/>
  <c r="X151" i="27"/>
  <c r="T120" i="27"/>
  <c r="T121" i="27" s="1"/>
  <c r="W115" i="27"/>
  <c r="Q115" i="27"/>
  <c r="K115" i="27"/>
  <c r="E115" i="27"/>
  <c r="W114" i="27"/>
  <c r="V114" i="27"/>
  <c r="U114" i="27"/>
  <c r="R114" i="27"/>
  <c r="Q114" i="27"/>
  <c r="P114" i="27"/>
  <c r="O114" i="27"/>
  <c r="L114" i="27"/>
  <c r="K114" i="27"/>
  <c r="J114" i="27"/>
  <c r="I114" i="27"/>
  <c r="F114" i="27"/>
  <c r="E114" i="27"/>
  <c r="D114" i="27"/>
  <c r="C114" i="27"/>
  <c r="H112" i="27"/>
  <c r="H111" i="27"/>
  <c r="H110" i="27"/>
  <c r="H109" i="27"/>
  <c r="H108" i="27"/>
  <c r="H107" i="27"/>
  <c r="H106" i="27"/>
  <c r="H105" i="27"/>
  <c r="H104" i="27"/>
  <c r="H103" i="27"/>
  <c r="H102" i="27"/>
  <c r="H101" i="27"/>
  <c r="H100" i="27"/>
  <c r="H99" i="27"/>
  <c r="H98" i="27"/>
  <c r="H97" i="27"/>
  <c r="H96" i="27"/>
  <c r="H95" i="27"/>
  <c r="H94" i="27"/>
  <c r="X114" i="27"/>
  <c r="T83" i="27"/>
  <c r="N83" i="27" s="1"/>
  <c r="H83" i="27" s="1"/>
  <c r="W78" i="27"/>
  <c r="Q78" i="27"/>
  <c r="K78" i="27"/>
  <c r="E78" i="27"/>
  <c r="W77" i="27"/>
  <c r="V77" i="27"/>
  <c r="U77" i="27"/>
  <c r="R77" i="27"/>
  <c r="Q77" i="27"/>
  <c r="P77" i="27"/>
  <c r="O77" i="27"/>
  <c r="L77" i="27"/>
  <c r="K77" i="27"/>
  <c r="J77" i="27"/>
  <c r="I77" i="27"/>
  <c r="F77" i="27"/>
  <c r="E77" i="27"/>
  <c r="D77" i="27"/>
  <c r="C77" i="27"/>
  <c r="H75" i="27"/>
  <c r="H74" i="27"/>
  <c r="H73" i="27"/>
  <c r="H72" i="27"/>
  <c r="H71" i="27"/>
  <c r="H70" i="27"/>
  <c r="H69" i="27"/>
  <c r="H68" i="27"/>
  <c r="H67" i="27"/>
  <c r="H66" i="27"/>
  <c r="H65" i="27"/>
  <c r="H64" i="27"/>
  <c r="H63" i="27"/>
  <c r="H62" i="27"/>
  <c r="H61" i="27"/>
  <c r="H60" i="27"/>
  <c r="H59" i="27"/>
  <c r="H58" i="27"/>
  <c r="H57" i="27"/>
  <c r="X77" i="27"/>
  <c r="T46" i="27"/>
  <c r="W38" i="27"/>
  <c r="Q38" i="27"/>
  <c r="K38" i="27"/>
  <c r="E38" i="27"/>
  <c r="X37" i="27"/>
  <c r="W37" i="27"/>
  <c r="V37" i="27"/>
  <c r="U37" i="27"/>
  <c r="U38" i="27" s="1"/>
  <c r="R37" i="27"/>
  <c r="Q37" i="27"/>
  <c r="P37" i="27"/>
  <c r="O37" i="27"/>
  <c r="L37" i="27"/>
  <c r="K37" i="27"/>
  <c r="J37" i="27"/>
  <c r="I37" i="27"/>
  <c r="F37" i="27"/>
  <c r="E37" i="27"/>
  <c r="D37" i="27"/>
  <c r="C37" i="27"/>
  <c r="N35" i="27"/>
  <c r="H35" i="27"/>
  <c r="N34" i="27"/>
  <c r="H34" i="27"/>
  <c r="T33" i="27"/>
  <c r="T34" i="27" s="1"/>
  <c r="T35" i="27" s="1"/>
  <c r="N33" i="27"/>
  <c r="H33" i="27"/>
  <c r="N32" i="27"/>
  <c r="H32" i="27"/>
  <c r="T30" i="27"/>
  <c r="T31" i="27" s="1"/>
  <c r="T32" i="27" s="1"/>
  <c r="B30" i="27"/>
  <c r="B31" i="27" s="1"/>
  <c r="B32" i="27" s="1"/>
  <c r="B33" i="27" s="1"/>
  <c r="B34" i="27" s="1"/>
  <c r="B35" i="27" s="1"/>
  <c r="T27" i="27"/>
  <c r="T28" i="27" s="1"/>
  <c r="T29" i="27" s="1"/>
  <c r="N26" i="27"/>
  <c r="N27" i="27" s="1"/>
  <c r="N28" i="27" s="1"/>
  <c r="N29" i="27" s="1"/>
  <c r="N30" i="27" s="1"/>
  <c r="N31" i="27" s="1"/>
  <c r="H26" i="27"/>
  <c r="H27" i="27" s="1"/>
  <c r="H28" i="27" s="1"/>
  <c r="H29" i="27" s="1"/>
  <c r="H30" i="27" s="1"/>
  <c r="H31" i="27" s="1"/>
  <c r="B26" i="27"/>
  <c r="B27" i="27" s="1"/>
  <c r="B28" i="27" s="1"/>
  <c r="B29" i="27" s="1"/>
  <c r="T24" i="27"/>
  <c r="T25" i="27" s="1"/>
  <c r="T26" i="27" s="1"/>
  <c r="N20" i="27"/>
  <c r="N21" i="27" s="1"/>
  <c r="N22" i="27" s="1"/>
  <c r="N23" i="27" s="1"/>
  <c r="N24" i="27" s="1"/>
  <c r="N25" i="27" s="1"/>
  <c r="H20" i="27"/>
  <c r="H21" i="27" s="1"/>
  <c r="H22" i="27" s="1"/>
  <c r="H23" i="27" s="1"/>
  <c r="H24" i="27" s="1"/>
  <c r="H25" i="27" s="1"/>
  <c r="B20" i="27"/>
  <c r="B21" i="27" s="1"/>
  <c r="B22" i="27" s="1"/>
  <c r="B23" i="27" s="1"/>
  <c r="B24" i="27" s="1"/>
  <c r="B25" i="27" s="1"/>
  <c r="N17" i="27"/>
  <c r="N18" i="27" s="1"/>
  <c r="N19" i="27" s="1"/>
  <c r="H17" i="27"/>
  <c r="H18" i="27" s="1"/>
  <c r="H19" i="27" s="1"/>
  <c r="B16" i="27"/>
  <c r="B17" i="27" s="1"/>
  <c r="B18" i="27" s="1"/>
  <c r="B19" i="27" s="1"/>
  <c r="N14" i="27"/>
  <c r="N15" i="27" s="1"/>
  <c r="N16" i="27" s="1"/>
  <c r="H14" i="27"/>
  <c r="H15" i="27" s="1"/>
  <c r="H16" i="27" s="1"/>
  <c r="N12" i="27"/>
  <c r="N13" i="27" s="1"/>
  <c r="H11" i="27"/>
  <c r="H12" i="27" s="1"/>
  <c r="H13" i="27" s="1"/>
  <c r="T10" i="27"/>
  <c r="T11" i="27" s="1"/>
  <c r="T12" i="27" s="1"/>
  <c r="T13" i="27" s="1"/>
  <c r="T14" i="27" s="1"/>
  <c r="T15" i="27" s="1"/>
  <c r="T16" i="27" s="1"/>
  <c r="T17" i="27" s="1"/>
  <c r="T18" i="27" s="1"/>
  <c r="T19" i="27" s="1"/>
  <c r="T20" i="27" s="1"/>
  <c r="T21" i="27" s="1"/>
  <c r="T22" i="27" s="1"/>
  <c r="T23" i="27" s="1"/>
  <c r="N10" i="27"/>
  <c r="N11" i="27" s="1"/>
  <c r="N8" i="27"/>
  <c r="N9" i="27" s="1"/>
  <c r="H8" i="27"/>
  <c r="H9" i="27" s="1"/>
  <c r="H10" i="27" s="1"/>
  <c r="T6" i="27"/>
  <c r="T7" i="27" s="1"/>
  <c r="T8" i="27" s="1"/>
  <c r="T9" i="27" s="1"/>
  <c r="N6" i="27"/>
  <c r="N7" i="27" s="1"/>
  <c r="H6" i="27"/>
  <c r="H7" i="27" s="1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C227" i="27" l="1"/>
  <c r="I227" i="27"/>
  <c r="O227" i="27"/>
  <c r="U227" i="27"/>
  <c r="C190" i="27"/>
  <c r="O190" i="27"/>
  <c r="U190" i="27"/>
  <c r="C115" i="27"/>
  <c r="I190" i="27"/>
  <c r="I38" i="27"/>
  <c r="C78" i="27"/>
  <c r="I78" i="27"/>
  <c r="O78" i="27"/>
  <c r="U78" i="27"/>
  <c r="I115" i="27"/>
  <c r="O115" i="27"/>
  <c r="U115" i="27"/>
  <c r="C38" i="27"/>
  <c r="O38" i="27"/>
  <c r="I152" i="27"/>
  <c r="U152" i="27"/>
  <c r="N120" i="27"/>
  <c r="H120" i="27" s="1"/>
  <c r="T122" i="27"/>
  <c r="T84" i="27"/>
  <c r="C264" i="27"/>
  <c r="T47" i="27"/>
  <c r="N46" i="27"/>
  <c r="H46" i="27" s="1"/>
  <c r="C152" i="27"/>
  <c r="O152" i="27"/>
  <c r="I264" i="27"/>
  <c r="U264" i="27"/>
  <c r="N121" i="27" l="1"/>
  <c r="H121" i="27" s="1"/>
  <c r="T85" i="27"/>
  <c r="N84" i="27"/>
  <c r="H84" i="27" s="1"/>
  <c r="T123" i="27"/>
  <c r="T48" i="27"/>
  <c r="N47" i="27"/>
  <c r="H47" i="27" s="1"/>
  <c r="N122" i="27" l="1"/>
  <c r="H122" i="27" s="1"/>
  <c r="T124" i="27"/>
  <c r="T86" i="27"/>
  <c r="N85" i="27"/>
  <c r="H85" i="27" s="1"/>
  <c r="T49" i="27"/>
  <c r="N48" i="27"/>
  <c r="H48" i="27" s="1"/>
  <c r="N123" i="27" l="1"/>
  <c r="H123" i="27" s="1"/>
  <c r="N86" i="27"/>
  <c r="H86" i="27" s="1"/>
  <c r="T87" i="27"/>
  <c r="T125" i="27"/>
  <c r="T50" i="27"/>
  <c r="N49" i="27"/>
  <c r="H49" i="27" s="1"/>
  <c r="N124" i="27" l="1"/>
  <c r="H124" i="27" s="1"/>
  <c r="T126" i="27"/>
  <c r="T88" i="27"/>
  <c r="N87" i="27"/>
  <c r="H87" i="27" s="1"/>
  <c r="T51" i="27"/>
  <c r="N50" i="27"/>
  <c r="H50" i="27" s="1"/>
  <c r="D4" i="14"/>
  <c r="D5" i="14" s="1"/>
  <c r="J4" i="14"/>
  <c r="J5" i="14" s="1"/>
  <c r="P4" i="14"/>
  <c r="P5" i="14" s="1"/>
  <c r="P6" i="14" s="1"/>
  <c r="P7" i="14" s="1"/>
  <c r="P8" i="14" s="1"/>
  <c r="V4" i="14"/>
  <c r="V5" i="14" s="1"/>
  <c r="V6" i="14" s="1"/>
  <c r="V7" i="14" s="1"/>
  <c r="V8" i="14" s="1"/>
  <c r="AB4" i="14"/>
  <c r="AB5" i="14" s="1"/>
  <c r="AB6" i="14" s="1"/>
  <c r="AB7" i="14" s="1"/>
  <c r="AB8" i="14" s="1"/>
  <c r="AH4" i="14"/>
  <c r="AH5" i="14" s="1"/>
  <c r="AH6" i="14" s="1"/>
  <c r="AH7" i="14" s="1"/>
  <c r="AH8" i="14" s="1"/>
  <c r="AO4" i="14"/>
  <c r="AO5" i="14" s="1"/>
  <c r="AO6" i="14" s="1"/>
  <c r="AO7" i="14" s="1"/>
  <c r="AO8" i="14" s="1"/>
  <c r="AU4" i="14"/>
  <c r="AU5" i="14" s="1"/>
  <c r="AU6" i="14" s="1"/>
  <c r="AU7" i="14" s="1"/>
  <c r="AU8" i="14" s="1"/>
  <c r="AU9" i="14" s="1"/>
  <c r="BA4" i="14"/>
  <c r="BA5" i="14" s="1"/>
  <c r="BA6" i="14" s="1"/>
  <c r="BA7" i="14" s="1"/>
  <c r="BA8" i="14" s="1"/>
  <c r="BA9" i="14" s="1"/>
  <c r="BG4" i="14"/>
  <c r="BG5" i="14" s="1"/>
  <c r="BG6" i="14" s="1"/>
  <c r="BG7" i="14" s="1"/>
  <c r="BG8" i="14" s="1"/>
  <c r="BG9" i="14" s="1"/>
  <c r="BG10" i="14" s="1"/>
  <c r="BG11" i="14" s="1"/>
  <c r="BG12" i="14" s="1"/>
  <c r="BG13" i="14" s="1"/>
  <c r="BG14" i="14" s="1"/>
  <c r="BG15" i="14" s="1"/>
  <c r="BG16" i="14" s="1"/>
  <c r="BG17" i="14" s="1"/>
  <c r="BG18" i="14" s="1"/>
  <c r="BG19" i="14" s="1"/>
  <c r="BG20" i="14" s="1"/>
  <c r="BG21" i="14" s="1"/>
  <c r="BG22" i="14" s="1"/>
  <c r="BG23" i="14" s="1"/>
  <c r="BG24" i="14" s="1"/>
  <c r="BG25" i="14" s="1"/>
  <c r="BG26" i="14" s="1"/>
  <c r="BG27" i="14" s="1"/>
  <c r="BG28" i="14" s="1"/>
  <c r="BG29" i="14" s="1"/>
  <c r="BG30" i="14" s="1"/>
  <c r="BG31" i="14" s="1"/>
  <c r="BG32" i="14" s="1"/>
  <c r="BG33" i="14" s="1"/>
  <c r="J6" i="14"/>
  <c r="J9" i="14"/>
  <c r="J10" i="14" s="1"/>
  <c r="J11" i="14" s="1"/>
  <c r="J12" i="14" s="1"/>
  <c r="P9" i="14"/>
  <c r="P10" i="14" s="1"/>
  <c r="V9" i="14"/>
  <c r="V10" i="14" s="1"/>
  <c r="AB9" i="14"/>
  <c r="AB10" i="14" s="1"/>
  <c r="AH9" i="14"/>
  <c r="AH10" i="14" s="1"/>
  <c r="AO9" i="14"/>
  <c r="AO10" i="14" s="1"/>
  <c r="AO11" i="14" s="1"/>
  <c r="AO12" i="14" s="1"/>
  <c r="D10" i="14"/>
  <c r="AU10" i="14"/>
  <c r="AU11" i="14" s="1"/>
  <c r="AU12" i="14" s="1"/>
  <c r="AU13" i="14" s="1"/>
  <c r="BA10" i="14"/>
  <c r="BA11" i="14" s="1"/>
  <c r="D11" i="14"/>
  <c r="D12" i="14" s="1"/>
  <c r="D13" i="14" s="1"/>
  <c r="P11" i="14"/>
  <c r="P12" i="14" s="1"/>
  <c r="P13" i="14" s="1"/>
  <c r="P14" i="14" s="1"/>
  <c r="P15" i="14" s="1"/>
  <c r="P16" i="14" s="1"/>
  <c r="V11" i="14"/>
  <c r="V12" i="14" s="1"/>
  <c r="V13" i="14" s="1"/>
  <c r="V14" i="14" s="1"/>
  <c r="AB11" i="14"/>
  <c r="AB12" i="14" s="1"/>
  <c r="AH11" i="14"/>
  <c r="AH12" i="14" s="1"/>
  <c r="BA12" i="14"/>
  <c r="BA13" i="14" s="1"/>
  <c r="J13" i="14"/>
  <c r="AB13" i="14"/>
  <c r="AB14" i="14" s="1"/>
  <c r="AB15" i="14" s="1"/>
  <c r="AH13" i="14"/>
  <c r="AH14" i="14" s="1"/>
  <c r="AO13" i="14"/>
  <c r="AO14" i="14" s="1"/>
  <c r="AO15" i="14" s="1"/>
  <c r="AO16" i="14" s="1"/>
  <c r="D14" i="14"/>
  <c r="D15" i="14" s="1"/>
  <c r="D16" i="14" s="1"/>
  <c r="D17" i="14" s="1"/>
  <c r="D18" i="14" s="1"/>
  <c r="J14" i="14"/>
  <c r="J15" i="14" s="1"/>
  <c r="J16" i="14" s="1"/>
  <c r="J17" i="14" s="1"/>
  <c r="J18" i="14" s="1"/>
  <c r="AU14" i="14"/>
  <c r="AU15" i="14" s="1"/>
  <c r="AU16" i="14" s="1"/>
  <c r="AU17" i="14" s="1"/>
  <c r="BA14" i="14"/>
  <c r="BA15" i="14" s="1"/>
  <c r="V15" i="14"/>
  <c r="V16" i="14" s="1"/>
  <c r="V17" i="14" s="1"/>
  <c r="V18" i="14" s="1"/>
  <c r="AH15" i="14"/>
  <c r="AH16" i="14" s="1"/>
  <c r="AH17" i="14" s="1"/>
  <c r="AB16" i="14"/>
  <c r="AB17" i="14" s="1"/>
  <c r="AB18" i="14" s="1"/>
  <c r="AB19" i="14" s="1"/>
  <c r="BA16" i="14"/>
  <c r="BA17" i="14" s="1"/>
  <c r="P17" i="14"/>
  <c r="P18" i="14" s="1"/>
  <c r="P19" i="14" s="1"/>
  <c r="P20" i="14" s="1"/>
  <c r="P21" i="14" s="1"/>
  <c r="P22" i="14" s="1"/>
  <c r="AO17" i="14"/>
  <c r="AO18" i="14" s="1"/>
  <c r="AO19" i="14" s="1"/>
  <c r="AO20" i="14" s="1"/>
  <c r="AH18" i="14"/>
  <c r="AH19" i="14" s="1"/>
  <c r="AH20" i="14" s="1"/>
  <c r="AH21" i="14" s="1"/>
  <c r="AU18" i="14"/>
  <c r="AU19" i="14" s="1"/>
  <c r="BA18" i="14"/>
  <c r="BA19" i="14" s="1"/>
  <c r="D19" i="14"/>
  <c r="D20" i="14" s="1"/>
  <c r="D21" i="14" s="1"/>
  <c r="J19" i="14"/>
  <c r="J20" i="14" s="1"/>
  <c r="J21" i="14" s="1"/>
  <c r="V19" i="14"/>
  <c r="V20" i="14" s="1"/>
  <c r="V21" i="14" s="1"/>
  <c r="V22" i="14" s="1"/>
  <c r="V23" i="14" s="1"/>
  <c r="V24" i="14" s="1"/>
  <c r="AB20" i="14"/>
  <c r="AB21" i="14" s="1"/>
  <c r="AB22" i="14" s="1"/>
  <c r="AB23" i="14" s="1"/>
  <c r="AU20" i="14"/>
  <c r="AU21" i="14" s="1"/>
  <c r="BA20" i="14"/>
  <c r="BA21" i="14" s="1"/>
  <c r="AO21" i="14"/>
  <c r="AO22" i="14" s="1"/>
  <c r="AO23" i="14" s="1"/>
  <c r="D22" i="14"/>
  <c r="D23" i="14" s="1"/>
  <c r="D24" i="14" s="1"/>
  <c r="D25" i="14" s="1"/>
  <c r="D26" i="14" s="1"/>
  <c r="D27" i="14" s="1"/>
  <c r="J22" i="14"/>
  <c r="J23" i="14" s="1"/>
  <c r="J24" i="14" s="1"/>
  <c r="J25" i="14" s="1"/>
  <c r="AH22" i="14"/>
  <c r="AH23" i="14" s="1"/>
  <c r="AH24" i="14" s="1"/>
  <c r="AH25" i="14" s="1"/>
  <c r="AU22" i="14"/>
  <c r="AU23" i="14" s="1"/>
  <c r="BA22" i="14"/>
  <c r="BA23" i="14" s="1"/>
  <c r="P23" i="14"/>
  <c r="P24" i="14" s="1"/>
  <c r="AB24" i="14"/>
  <c r="AB25" i="14" s="1"/>
  <c r="AO24" i="14"/>
  <c r="AO25" i="14" s="1"/>
  <c r="AU24" i="14"/>
  <c r="AU25" i="14" s="1"/>
  <c r="BA24" i="14"/>
  <c r="BA25" i="14" s="1"/>
  <c r="P25" i="14"/>
  <c r="P26" i="14" s="1"/>
  <c r="P27" i="14" s="1"/>
  <c r="V25" i="14"/>
  <c r="V26" i="14" s="1"/>
  <c r="V27" i="14" s="1"/>
  <c r="J26" i="14"/>
  <c r="J27" i="14" s="1"/>
  <c r="J28" i="14" s="1"/>
  <c r="J29" i="14" s="1"/>
  <c r="AB26" i="14"/>
  <c r="AB27" i="14" s="1"/>
  <c r="AB28" i="14" s="1"/>
  <c r="AH26" i="14"/>
  <c r="AH27" i="14" s="1"/>
  <c r="AO26" i="14"/>
  <c r="AO27" i="14" s="1"/>
  <c r="AU26" i="14"/>
  <c r="AU27" i="14" s="1"/>
  <c r="AU28" i="14" s="1"/>
  <c r="AU29" i="14" s="1"/>
  <c r="AU30" i="14" s="1"/>
  <c r="AU31" i="14" s="1"/>
  <c r="AU32" i="14" s="1"/>
  <c r="AU33" i="14" s="1"/>
  <c r="BA26" i="14"/>
  <c r="BA27" i="14" s="1"/>
  <c r="BA28" i="14" s="1"/>
  <c r="BA29" i="14" s="1"/>
  <c r="BA30" i="14" s="1"/>
  <c r="BA31" i="14" s="1"/>
  <c r="BA32" i="14" s="1"/>
  <c r="BA33" i="14" s="1"/>
  <c r="D28" i="14"/>
  <c r="D29" i="14" s="1"/>
  <c r="D30" i="14" s="1"/>
  <c r="D31" i="14" s="1"/>
  <c r="P28" i="14"/>
  <c r="P29" i="14" s="1"/>
  <c r="P30" i="14" s="1"/>
  <c r="P31" i="14" s="1"/>
  <c r="V28" i="14"/>
  <c r="V29" i="14" s="1"/>
  <c r="V30" i="14" s="1"/>
  <c r="AH28" i="14"/>
  <c r="AH29" i="14" s="1"/>
  <c r="AH30" i="14" s="1"/>
  <c r="AO28" i="14"/>
  <c r="AO29" i="14" s="1"/>
  <c r="AB29" i="14"/>
  <c r="AB30" i="14" s="1"/>
  <c r="J30" i="14"/>
  <c r="J31" i="14" s="1"/>
  <c r="J32" i="14" s="1"/>
  <c r="J33" i="14" s="1"/>
  <c r="AO30" i="14"/>
  <c r="AO31" i="14" s="1"/>
  <c r="V31" i="14"/>
  <c r="V32" i="14" s="1"/>
  <c r="V33" i="14" s="1"/>
  <c r="AB31" i="14"/>
  <c r="AB32" i="14" s="1"/>
  <c r="AB33" i="14" s="1"/>
  <c r="AH31" i="14"/>
  <c r="AH32" i="14" s="1"/>
  <c r="AH33" i="14" s="1"/>
  <c r="D32" i="14"/>
  <c r="D33" i="14" s="1"/>
  <c r="P32" i="14"/>
  <c r="P33" i="14" s="1"/>
  <c r="AO32" i="14"/>
  <c r="AO33" i="14" s="1"/>
  <c r="E41" i="14"/>
  <c r="F41" i="14"/>
  <c r="G41" i="14"/>
  <c r="H41" i="14"/>
  <c r="K41" i="14"/>
  <c r="L41" i="14"/>
  <c r="M41" i="14"/>
  <c r="N41" i="14"/>
  <c r="Q41" i="14"/>
  <c r="R41" i="14"/>
  <c r="S41" i="14"/>
  <c r="T41" i="14"/>
  <c r="W41" i="14"/>
  <c r="X41" i="14"/>
  <c r="Y41" i="14"/>
  <c r="Z41" i="14"/>
  <c r="AC41" i="14"/>
  <c r="AD41" i="14"/>
  <c r="AE41" i="14"/>
  <c r="AF41" i="14"/>
  <c r="AI41" i="14"/>
  <c r="AJ41" i="14"/>
  <c r="AK41" i="14"/>
  <c r="AL41" i="14"/>
  <c r="AP41" i="14"/>
  <c r="AQ41" i="14"/>
  <c r="AR41" i="14"/>
  <c r="AS41" i="14"/>
  <c r="AV41" i="14"/>
  <c r="AW41" i="14"/>
  <c r="AX41" i="14"/>
  <c r="AY41" i="14"/>
  <c r="BB41" i="14"/>
  <c r="BC41" i="14"/>
  <c r="BD41" i="14"/>
  <c r="BE41" i="14"/>
  <c r="BH41" i="14"/>
  <c r="BI41" i="14"/>
  <c r="BJ41" i="14"/>
  <c r="BK41" i="14"/>
  <c r="D45" i="14"/>
  <c r="D46" i="14" s="1"/>
  <c r="D47" i="14" s="1"/>
  <c r="D48" i="14" s="1"/>
  <c r="J45" i="14"/>
  <c r="P45" i="14"/>
  <c r="P46" i="14" s="1"/>
  <c r="P47" i="14" s="1"/>
  <c r="P48" i="14" s="1"/>
  <c r="P49" i="14" s="1"/>
  <c r="V45" i="14"/>
  <c r="V46" i="14" s="1"/>
  <c r="V47" i="14" s="1"/>
  <c r="V48" i="14" s="1"/>
  <c r="V49" i="14" s="1"/>
  <c r="AB45" i="14"/>
  <c r="AB46" i="14" s="1"/>
  <c r="AB47" i="14" s="1"/>
  <c r="AB48" i="14" s="1"/>
  <c r="AB49" i="14" s="1"/>
  <c r="AH45" i="14"/>
  <c r="AH46" i="14" s="1"/>
  <c r="AH47" i="14" s="1"/>
  <c r="AH48" i="14" s="1"/>
  <c r="AH49" i="14" s="1"/>
  <c r="AO45" i="14"/>
  <c r="AO46" i="14" s="1"/>
  <c r="AO47" i="14" s="1"/>
  <c r="AO48" i="14" s="1"/>
  <c r="AO49" i="14" s="1"/>
  <c r="AU45" i="14"/>
  <c r="AU46" i="14" s="1"/>
  <c r="AU47" i="14" s="1"/>
  <c r="AU48" i="14" s="1"/>
  <c r="AU49" i="14" s="1"/>
  <c r="AU50" i="14" s="1"/>
  <c r="BA45" i="14"/>
  <c r="BA46" i="14" s="1"/>
  <c r="BA47" i="14" s="1"/>
  <c r="BA48" i="14" s="1"/>
  <c r="BA49" i="14" s="1"/>
  <c r="BA50" i="14" s="1"/>
  <c r="BG45" i="14"/>
  <c r="BG46" i="14" s="1"/>
  <c r="BG47" i="14" s="1"/>
  <c r="BG48" i="14" s="1"/>
  <c r="BG49" i="14" s="1"/>
  <c r="BG50" i="14" s="1"/>
  <c r="BG51" i="14" s="1"/>
  <c r="BG52" i="14" s="1"/>
  <c r="BG53" i="14" s="1"/>
  <c r="BG54" i="14" s="1"/>
  <c r="BG55" i="14" s="1"/>
  <c r="BG56" i="14" s="1"/>
  <c r="BG57" i="14" s="1"/>
  <c r="BG58" i="14" s="1"/>
  <c r="BG59" i="14" s="1"/>
  <c r="BG60" i="14" s="1"/>
  <c r="BG61" i="14" s="1"/>
  <c r="BG62" i="14" s="1"/>
  <c r="BG63" i="14" s="1"/>
  <c r="BG64" i="14" s="1"/>
  <c r="BG65" i="14" s="1"/>
  <c r="BG66" i="14" s="1"/>
  <c r="BG67" i="14" s="1"/>
  <c r="BG68" i="14" s="1"/>
  <c r="BG69" i="14" s="1"/>
  <c r="BG70" i="14" s="1"/>
  <c r="BG71" i="14" s="1"/>
  <c r="BG72" i="14" s="1"/>
  <c r="BG73" i="14" s="1"/>
  <c r="BG74" i="14" s="1"/>
  <c r="J47" i="14"/>
  <c r="J48" i="14" s="1"/>
  <c r="J49" i="14" s="1"/>
  <c r="J50" i="14"/>
  <c r="J51" i="14" s="1"/>
  <c r="J52" i="14" s="1"/>
  <c r="J53" i="14" s="1"/>
  <c r="P50" i="14"/>
  <c r="P51" i="14" s="1"/>
  <c r="V50" i="14"/>
  <c r="V51" i="14" s="1"/>
  <c r="AB50" i="14"/>
  <c r="AB51" i="14" s="1"/>
  <c r="AH50" i="14"/>
  <c r="AH51" i="14" s="1"/>
  <c r="AO50" i="14"/>
  <c r="AO51" i="14" s="1"/>
  <c r="AO52" i="14" s="1"/>
  <c r="AO53" i="14" s="1"/>
  <c r="D51" i="14"/>
  <c r="AU51" i="14"/>
  <c r="AU52" i="14" s="1"/>
  <c r="AU53" i="14" s="1"/>
  <c r="AU54" i="14" s="1"/>
  <c r="BA51" i="14"/>
  <c r="BA52" i="14" s="1"/>
  <c r="D52" i="14"/>
  <c r="D53" i="14" s="1"/>
  <c r="D54" i="14" s="1"/>
  <c r="P52" i="14"/>
  <c r="P53" i="14" s="1"/>
  <c r="P54" i="14" s="1"/>
  <c r="P55" i="14" s="1"/>
  <c r="P56" i="14" s="1"/>
  <c r="P57" i="14" s="1"/>
  <c r="V52" i="14"/>
  <c r="V53" i="14" s="1"/>
  <c r="V54" i="14" s="1"/>
  <c r="V55" i="14" s="1"/>
  <c r="AB52" i="14"/>
  <c r="AB53" i="14" s="1"/>
  <c r="AH52" i="14"/>
  <c r="AH53" i="14" s="1"/>
  <c r="BA53" i="14"/>
  <c r="BA54" i="14" s="1"/>
  <c r="J54" i="14"/>
  <c r="AB54" i="14"/>
  <c r="AB55" i="14" s="1"/>
  <c r="AB56" i="14" s="1"/>
  <c r="AH54" i="14"/>
  <c r="AH55" i="14" s="1"/>
  <c r="AO54" i="14"/>
  <c r="AO55" i="14" s="1"/>
  <c r="AO56" i="14" s="1"/>
  <c r="AO57" i="14" s="1"/>
  <c r="D55" i="14"/>
  <c r="D56" i="14" s="1"/>
  <c r="D57" i="14" s="1"/>
  <c r="D58" i="14" s="1"/>
  <c r="D59" i="14" s="1"/>
  <c r="J55" i="14"/>
  <c r="J56" i="14" s="1"/>
  <c r="J57" i="14" s="1"/>
  <c r="J58" i="14" s="1"/>
  <c r="J59" i="14" s="1"/>
  <c r="AU55" i="14"/>
  <c r="AU56" i="14" s="1"/>
  <c r="AU57" i="14" s="1"/>
  <c r="AU58" i="14" s="1"/>
  <c r="BA55" i="14"/>
  <c r="BA56" i="14" s="1"/>
  <c r="V56" i="14"/>
  <c r="V57" i="14" s="1"/>
  <c r="V58" i="14" s="1"/>
  <c r="V59" i="14" s="1"/>
  <c r="AH56" i="14"/>
  <c r="AH57" i="14" s="1"/>
  <c r="AH58" i="14" s="1"/>
  <c r="AB57" i="14"/>
  <c r="AB58" i="14" s="1"/>
  <c r="AB59" i="14" s="1"/>
  <c r="AB60" i="14" s="1"/>
  <c r="BA57" i="14"/>
  <c r="BA58" i="14" s="1"/>
  <c r="P58" i="14"/>
  <c r="P59" i="14" s="1"/>
  <c r="P60" i="14" s="1"/>
  <c r="P61" i="14" s="1"/>
  <c r="P62" i="14" s="1"/>
  <c r="P63" i="14" s="1"/>
  <c r="AO58" i="14"/>
  <c r="AO59" i="14" s="1"/>
  <c r="AO60" i="14" s="1"/>
  <c r="AO61" i="14" s="1"/>
  <c r="AH59" i="14"/>
  <c r="AH60" i="14" s="1"/>
  <c r="AH61" i="14" s="1"/>
  <c r="AH62" i="14" s="1"/>
  <c r="AU59" i="14"/>
  <c r="AU60" i="14" s="1"/>
  <c r="AU61" i="14" s="1"/>
  <c r="AU62" i="14" s="1"/>
  <c r="BA59" i="14"/>
  <c r="BA60" i="14" s="1"/>
  <c r="BA61" i="14" s="1"/>
  <c r="BA62" i="14" s="1"/>
  <c r="D60" i="14"/>
  <c r="D61" i="14" s="1"/>
  <c r="D62" i="14" s="1"/>
  <c r="J60" i="14"/>
  <c r="J61" i="14" s="1"/>
  <c r="J62" i="14" s="1"/>
  <c r="V60" i="14"/>
  <c r="V61" i="14" s="1"/>
  <c r="V62" i="14" s="1"/>
  <c r="V63" i="14" s="1"/>
  <c r="V64" i="14" s="1"/>
  <c r="V65" i="14" s="1"/>
  <c r="AB61" i="14"/>
  <c r="AB62" i="14" s="1"/>
  <c r="AB63" i="14" s="1"/>
  <c r="AB64" i="14" s="1"/>
  <c r="AO62" i="14"/>
  <c r="AO63" i="14" s="1"/>
  <c r="AO64" i="14" s="1"/>
  <c r="D63" i="14"/>
  <c r="D64" i="14" s="1"/>
  <c r="D65" i="14" s="1"/>
  <c r="D66" i="14" s="1"/>
  <c r="D67" i="14" s="1"/>
  <c r="D68" i="14" s="1"/>
  <c r="J63" i="14"/>
  <c r="J64" i="14" s="1"/>
  <c r="J65" i="14" s="1"/>
  <c r="J66" i="14" s="1"/>
  <c r="AH63" i="14"/>
  <c r="AH64" i="14" s="1"/>
  <c r="AH65" i="14" s="1"/>
  <c r="AH66" i="14" s="1"/>
  <c r="AU63" i="14"/>
  <c r="AU64" i="14" s="1"/>
  <c r="BA63" i="14"/>
  <c r="BA64" i="14" s="1"/>
  <c r="BA65" i="14" s="1"/>
  <c r="BA66" i="14" s="1"/>
  <c r="P64" i="14"/>
  <c r="P65" i="14" s="1"/>
  <c r="AB65" i="14"/>
  <c r="AB66" i="14" s="1"/>
  <c r="AO65" i="14"/>
  <c r="AO66" i="14" s="1"/>
  <c r="AO67" i="14" s="1"/>
  <c r="AO68" i="14" s="1"/>
  <c r="AU65" i="14"/>
  <c r="AU66" i="14" s="1"/>
  <c r="P66" i="14"/>
  <c r="P67" i="14" s="1"/>
  <c r="P68" i="14" s="1"/>
  <c r="V66" i="14"/>
  <c r="V67" i="14" s="1"/>
  <c r="V68" i="14" s="1"/>
  <c r="J67" i="14"/>
  <c r="J68" i="14" s="1"/>
  <c r="J69" i="14" s="1"/>
  <c r="J70" i="14" s="1"/>
  <c r="AB67" i="14"/>
  <c r="AB68" i="14" s="1"/>
  <c r="AB69" i="14" s="1"/>
  <c r="AH67" i="14"/>
  <c r="AH68" i="14" s="1"/>
  <c r="AU67" i="14"/>
  <c r="AU68" i="14" s="1"/>
  <c r="AU69" i="14" s="1"/>
  <c r="AU70" i="14" s="1"/>
  <c r="AU71" i="14" s="1"/>
  <c r="AU72" i="14" s="1"/>
  <c r="AU73" i="14" s="1"/>
  <c r="AU74" i="14" s="1"/>
  <c r="BA67" i="14"/>
  <c r="BA68" i="14" s="1"/>
  <c r="BA69" i="14" s="1"/>
  <c r="BA70" i="14" s="1"/>
  <c r="BA71" i="14" s="1"/>
  <c r="BA72" i="14" s="1"/>
  <c r="BA73" i="14" s="1"/>
  <c r="BA74" i="14" s="1"/>
  <c r="D69" i="14"/>
  <c r="D70" i="14" s="1"/>
  <c r="D71" i="14" s="1"/>
  <c r="D72" i="14" s="1"/>
  <c r="P69" i="14"/>
  <c r="P70" i="14" s="1"/>
  <c r="P71" i="14" s="1"/>
  <c r="P72" i="14" s="1"/>
  <c r="V69" i="14"/>
  <c r="V70" i="14" s="1"/>
  <c r="V71" i="14" s="1"/>
  <c r="AH69" i="14"/>
  <c r="AH70" i="14" s="1"/>
  <c r="AH71" i="14" s="1"/>
  <c r="AO69" i="14"/>
  <c r="AO70" i="14" s="1"/>
  <c r="AB70" i="14"/>
  <c r="AB71" i="14" s="1"/>
  <c r="J71" i="14"/>
  <c r="J72" i="14" s="1"/>
  <c r="J73" i="14" s="1"/>
  <c r="J74" i="14" s="1"/>
  <c r="AO71" i="14"/>
  <c r="AO72" i="14" s="1"/>
  <c r="AO73" i="14" s="1"/>
  <c r="AO74" i="14" s="1"/>
  <c r="V72" i="14"/>
  <c r="V73" i="14" s="1"/>
  <c r="V74" i="14" s="1"/>
  <c r="AB72" i="14"/>
  <c r="AB73" i="14" s="1"/>
  <c r="AB74" i="14" s="1"/>
  <c r="AH72" i="14"/>
  <c r="AH73" i="14" s="1"/>
  <c r="AH74" i="14" s="1"/>
  <c r="D73" i="14"/>
  <c r="D74" i="14" s="1"/>
  <c r="P73" i="14"/>
  <c r="P74" i="14" s="1"/>
  <c r="E82" i="14"/>
  <c r="F82" i="14"/>
  <c r="G82" i="14"/>
  <c r="H82" i="14"/>
  <c r="K82" i="14"/>
  <c r="L82" i="14"/>
  <c r="M82" i="14"/>
  <c r="N82" i="14"/>
  <c r="Q82" i="14"/>
  <c r="R82" i="14"/>
  <c r="S82" i="14"/>
  <c r="T82" i="14"/>
  <c r="W82" i="14"/>
  <c r="X82" i="14"/>
  <c r="Y82" i="14"/>
  <c r="Z82" i="14"/>
  <c r="AC82" i="14"/>
  <c r="AD82" i="14"/>
  <c r="AE82" i="14"/>
  <c r="AF82" i="14"/>
  <c r="AI82" i="14"/>
  <c r="AJ82" i="14"/>
  <c r="AK82" i="14"/>
  <c r="AL82" i="14"/>
  <c r="AP82" i="14"/>
  <c r="AQ82" i="14"/>
  <c r="AR82" i="14"/>
  <c r="AS82" i="14"/>
  <c r="AV82" i="14"/>
  <c r="AW82" i="14"/>
  <c r="AX82" i="14"/>
  <c r="AY82" i="14"/>
  <c r="BB82" i="14"/>
  <c r="BC82" i="14"/>
  <c r="BD82" i="14"/>
  <c r="BE82" i="14"/>
  <c r="BH82" i="14"/>
  <c r="BI82" i="14"/>
  <c r="BJ82" i="14"/>
  <c r="BK82" i="14"/>
  <c r="D86" i="14"/>
  <c r="D87" i="14" s="1"/>
  <c r="D88" i="14" s="1"/>
  <c r="J86" i="14"/>
  <c r="J87" i="14" s="1"/>
  <c r="P86" i="14"/>
  <c r="P87" i="14" s="1"/>
  <c r="P88" i="14" s="1"/>
  <c r="P89" i="14" s="1"/>
  <c r="P90" i="14" s="1"/>
  <c r="V86" i="14"/>
  <c r="V87" i="14" s="1"/>
  <c r="V88" i="14" s="1"/>
  <c r="V89" i="14" s="1"/>
  <c r="V90" i="14" s="1"/>
  <c r="AB86" i="14"/>
  <c r="AB87" i="14" s="1"/>
  <c r="AB88" i="14" s="1"/>
  <c r="AB89" i="14" s="1"/>
  <c r="AB90" i="14" s="1"/>
  <c r="AH86" i="14"/>
  <c r="AH87" i="14" s="1"/>
  <c r="AH88" i="14" s="1"/>
  <c r="AH89" i="14" s="1"/>
  <c r="AH90" i="14" s="1"/>
  <c r="AO86" i="14"/>
  <c r="AO87" i="14" s="1"/>
  <c r="AO88" i="14" s="1"/>
  <c r="AO89" i="14" s="1"/>
  <c r="AO90" i="14" s="1"/>
  <c r="AU86" i="14"/>
  <c r="AU87" i="14" s="1"/>
  <c r="AU88" i="14" s="1"/>
  <c r="AU89" i="14" s="1"/>
  <c r="AU90" i="14" s="1"/>
  <c r="AU91" i="14" s="1"/>
  <c r="BA86" i="14"/>
  <c r="BA87" i="14" s="1"/>
  <c r="BA88" i="14" s="1"/>
  <c r="BA89" i="14" s="1"/>
  <c r="BA90" i="14" s="1"/>
  <c r="BA91" i="14" s="1"/>
  <c r="BG86" i="14"/>
  <c r="BG87" i="14" s="1"/>
  <c r="BG88" i="14" s="1"/>
  <c r="BG89" i="14" s="1"/>
  <c r="BG90" i="14" s="1"/>
  <c r="BG91" i="14" s="1"/>
  <c r="BG92" i="14" s="1"/>
  <c r="BG93" i="14" s="1"/>
  <c r="BG94" i="14" s="1"/>
  <c r="BG95" i="14" s="1"/>
  <c r="BG96" i="14" s="1"/>
  <c r="BG97" i="14" s="1"/>
  <c r="BG98" i="14" s="1"/>
  <c r="BG99" i="14" s="1"/>
  <c r="BG100" i="14" s="1"/>
  <c r="BG101" i="14" s="1"/>
  <c r="BG102" i="14" s="1"/>
  <c r="BG103" i="14" s="1"/>
  <c r="BG104" i="14" s="1"/>
  <c r="BG105" i="14" s="1"/>
  <c r="BG106" i="14" s="1"/>
  <c r="BG107" i="14" s="1"/>
  <c r="BG108" i="14" s="1"/>
  <c r="BG109" i="14" s="1"/>
  <c r="BG110" i="14" s="1"/>
  <c r="BG111" i="14" s="1"/>
  <c r="BG112" i="14" s="1"/>
  <c r="BG113" i="14" s="1"/>
  <c r="BG114" i="14" s="1"/>
  <c r="BG115" i="14" s="1"/>
  <c r="J88" i="14"/>
  <c r="J91" i="14"/>
  <c r="J92" i="14" s="1"/>
  <c r="J93" i="14" s="1"/>
  <c r="J94" i="14" s="1"/>
  <c r="P91" i="14"/>
  <c r="P92" i="14" s="1"/>
  <c r="V91" i="14"/>
  <c r="V92" i="14" s="1"/>
  <c r="AB91" i="14"/>
  <c r="AB92" i="14" s="1"/>
  <c r="AH91" i="14"/>
  <c r="AH92" i="14" s="1"/>
  <c r="AO91" i="14"/>
  <c r="AO92" i="14" s="1"/>
  <c r="AO93" i="14" s="1"/>
  <c r="AO94" i="14" s="1"/>
  <c r="D92" i="14"/>
  <c r="AU92" i="14"/>
  <c r="AU93" i="14" s="1"/>
  <c r="AU94" i="14" s="1"/>
  <c r="AU95" i="14" s="1"/>
  <c r="BA92" i="14"/>
  <c r="BA93" i="14" s="1"/>
  <c r="D93" i="14"/>
  <c r="D94" i="14" s="1"/>
  <c r="D95" i="14" s="1"/>
  <c r="P93" i="14"/>
  <c r="P94" i="14" s="1"/>
  <c r="P95" i="14" s="1"/>
  <c r="P96" i="14" s="1"/>
  <c r="P97" i="14" s="1"/>
  <c r="P98" i="14" s="1"/>
  <c r="V93" i="14"/>
  <c r="V94" i="14" s="1"/>
  <c r="V95" i="14" s="1"/>
  <c r="V96" i="14" s="1"/>
  <c r="AB93" i="14"/>
  <c r="AB94" i="14" s="1"/>
  <c r="AH93" i="14"/>
  <c r="AH94" i="14" s="1"/>
  <c r="BA94" i="14"/>
  <c r="BA95" i="14" s="1"/>
  <c r="J95" i="14"/>
  <c r="AB95" i="14"/>
  <c r="AB96" i="14" s="1"/>
  <c r="AB97" i="14" s="1"/>
  <c r="AH95" i="14"/>
  <c r="AH96" i="14" s="1"/>
  <c r="AO95" i="14"/>
  <c r="AO96" i="14" s="1"/>
  <c r="AO97" i="14" s="1"/>
  <c r="AO98" i="14" s="1"/>
  <c r="D96" i="14"/>
  <c r="D97" i="14" s="1"/>
  <c r="D98" i="14" s="1"/>
  <c r="D99" i="14" s="1"/>
  <c r="D100" i="14" s="1"/>
  <c r="J96" i="14"/>
  <c r="J97" i="14" s="1"/>
  <c r="J98" i="14" s="1"/>
  <c r="J99" i="14" s="1"/>
  <c r="J100" i="14" s="1"/>
  <c r="AU96" i="14"/>
  <c r="AU97" i="14" s="1"/>
  <c r="AU98" i="14" s="1"/>
  <c r="AU99" i="14" s="1"/>
  <c r="BA96" i="14"/>
  <c r="BA97" i="14" s="1"/>
  <c r="BA98" i="14" s="1"/>
  <c r="BA99" i="14" s="1"/>
  <c r="V97" i="14"/>
  <c r="V98" i="14" s="1"/>
  <c r="V99" i="14" s="1"/>
  <c r="V100" i="14" s="1"/>
  <c r="AH97" i="14"/>
  <c r="AH98" i="14" s="1"/>
  <c r="AH99" i="14" s="1"/>
  <c r="AB98" i="14"/>
  <c r="AB99" i="14" s="1"/>
  <c r="AB100" i="14" s="1"/>
  <c r="AB101" i="14" s="1"/>
  <c r="P99" i="14"/>
  <c r="P100" i="14" s="1"/>
  <c r="P101" i="14" s="1"/>
  <c r="P102" i="14" s="1"/>
  <c r="P103" i="14" s="1"/>
  <c r="P104" i="14" s="1"/>
  <c r="AO99" i="14"/>
  <c r="AO100" i="14" s="1"/>
  <c r="AO101" i="14" s="1"/>
  <c r="AO102" i="14" s="1"/>
  <c r="AH100" i="14"/>
  <c r="AH101" i="14" s="1"/>
  <c r="AH102" i="14" s="1"/>
  <c r="AH103" i="14" s="1"/>
  <c r="AU100" i="14"/>
  <c r="AU101" i="14" s="1"/>
  <c r="BA100" i="14"/>
  <c r="BA101" i="14" s="1"/>
  <c r="D101" i="14"/>
  <c r="D102" i="14" s="1"/>
  <c r="D103" i="14" s="1"/>
  <c r="J101" i="14"/>
  <c r="J102" i="14" s="1"/>
  <c r="J103" i="14" s="1"/>
  <c r="V101" i="14"/>
  <c r="V102" i="14" s="1"/>
  <c r="V103" i="14" s="1"/>
  <c r="V104" i="14" s="1"/>
  <c r="V105" i="14" s="1"/>
  <c r="V106" i="14" s="1"/>
  <c r="AB102" i="14"/>
  <c r="AB103" i="14" s="1"/>
  <c r="AB104" i="14" s="1"/>
  <c r="AB105" i="14" s="1"/>
  <c r="AU102" i="14"/>
  <c r="AU103" i="14" s="1"/>
  <c r="BA102" i="14"/>
  <c r="BA103" i="14" s="1"/>
  <c r="AO103" i="14"/>
  <c r="AO104" i="14" s="1"/>
  <c r="AO105" i="14" s="1"/>
  <c r="D104" i="14"/>
  <c r="D105" i="14" s="1"/>
  <c r="D106" i="14" s="1"/>
  <c r="D107" i="14" s="1"/>
  <c r="D108" i="14" s="1"/>
  <c r="D109" i="14" s="1"/>
  <c r="J104" i="14"/>
  <c r="J105" i="14" s="1"/>
  <c r="J106" i="14" s="1"/>
  <c r="J107" i="14" s="1"/>
  <c r="AH104" i="14"/>
  <c r="AH105" i="14" s="1"/>
  <c r="AH106" i="14" s="1"/>
  <c r="AH107" i="14" s="1"/>
  <c r="AU104" i="14"/>
  <c r="AU105" i="14" s="1"/>
  <c r="BA104" i="14"/>
  <c r="BA105" i="14" s="1"/>
  <c r="P105" i="14"/>
  <c r="P106" i="14" s="1"/>
  <c r="AB106" i="14"/>
  <c r="AB107" i="14" s="1"/>
  <c r="AO106" i="14"/>
  <c r="AO107" i="14" s="1"/>
  <c r="AU106" i="14"/>
  <c r="AU107" i="14" s="1"/>
  <c r="BA106" i="14"/>
  <c r="BA107" i="14" s="1"/>
  <c r="P107" i="14"/>
  <c r="P108" i="14" s="1"/>
  <c r="P109" i="14" s="1"/>
  <c r="V107" i="14"/>
  <c r="V108" i="14" s="1"/>
  <c r="V109" i="14" s="1"/>
  <c r="J108" i="14"/>
  <c r="J109" i="14" s="1"/>
  <c r="J110" i="14" s="1"/>
  <c r="J111" i="14" s="1"/>
  <c r="AB108" i="14"/>
  <c r="AB109" i="14" s="1"/>
  <c r="AB110" i="14" s="1"/>
  <c r="AH108" i="14"/>
  <c r="AH109" i="14" s="1"/>
  <c r="AO108" i="14"/>
  <c r="AO109" i="14" s="1"/>
  <c r="AU108" i="14"/>
  <c r="AU109" i="14" s="1"/>
  <c r="AU110" i="14" s="1"/>
  <c r="AU111" i="14" s="1"/>
  <c r="AU112" i="14" s="1"/>
  <c r="AU113" i="14" s="1"/>
  <c r="AU114" i="14" s="1"/>
  <c r="AU115" i="14" s="1"/>
  <c r="BA108" i="14"/>
  <c r="BA109" i="14" s="1"/>
  <c r="BA110" i="14" s="1"/>
  <c r="BA111" i="14" s="1"/>
  <c r="BA112" i="14" s="1"/>
  <c r="BA113" i="14" s="1"/>
  <c r="BA114" i="14" s="1"/>
  <c r="BA115" i="14" s="1"/>
  <c r="D110" i="14"/>
  <c r="D111" i="14" s="1"/>
  <c r="D112" i="14" s="1"/>
  <c r="D113" i="14" s="1"/>
  <c r="P110" i="14"/>
  <c r="P111" i="14" s="1"/>
  <c r="P112" i="14" s="1"/>
  <c r="P113" i="14" s="1"/>
  <c r="V110" i="14"/>
  <c r="V111" i="14" s="1"/>
  <c r="V112" i="14" s="1"/>
  <c r="AH110" i="14"/>
  <c r="AH111" i="14" s="1"/>
  <c r="AH112" i="14" s="1"/>
  <c r="AO110" i="14"/>
  <c r="AO111" i="14" s="1"/>
  <c r="AB111" i="14"/>
  <c r="AB112" i="14" s="1"/>
  <c r="J112" i="14"/>
  <c r="J113" i="14" s="1"/>
  <c r="J114" i="14" s="1"/>
  <c r="J115" i="14" s="1"/>
  <c r="AO112" i="14"/>
  <c r="AO113" i="14" s="1"/>
  <c r="V113" i="14"/>
  <c r="V114" i="14" s="1"/>
  <c r="V115" i="14" s="1"/>
  <c r="AB113" i="14"/>
  <c r="AB114" i="14" s="1"/>
  <c r="AB115" i="14" s="1"/>
  <c r="AH113" i="14"/>
  <c r="AH114" i="14" s="1"/>
  <c r="AH115" i="14" s="1"/>
  <c r="D114" i="14"/>
  <c r="D115" i="14" s="1"/>
  <c r="P114" i="14"/>
  <c r="P115" i="14" s="1"/>
  <c r="AO114" i="14"/>
  <c r="AO115" i="14" s="1"/>
  <c r="E123" i="14"/>
  <c r="F123" i="14"/>
  <c r="BQ123" i="14" s="1"/>
  <c r="G123" i="14"/>
  <c r="H123" i="14"/>
  <c r="K123" i="14"/>
  <c r="L123" i="14"/>
  <c r="M123" i="14"/>
  <c r="N123" i="14"/>
  <c r="Q123" i="14"/>
  <c r="R123" i="14"/>
  <c r="S123" i="14"/>
  <c r="T123" i="14"/>
  <c r="W123" i="14"/>
  <c r="X123" i="14"/>
  <c r="Y123" i="14"/>
  <c r="Z123" i="14"/>
  <c r="AC123" i="14"/>
  <c r="AD123" i="14"/>
  <c r="AE123" i="14"/>
  <c r="AF123" i="14"/>
  <c r="AI123" i="14"/>
  <c r="AJ123" i="14"/>
  <c r="AK123" i="14"/>
  <c r="AL123" i="14"/>
  <c r="AP123" i="14"/>
  <c r="AQ123" i="14"/>
  <c r="AR123" i="14"/>
  <c r="AS123" i="14"/>
  <c r="AV123" i="14"/>
  <c r="AW123" i="14"/>
  <c r="AX123" i="14"/>
  <c r="AY123" i="14"/>
  <c r="BB123" i="14"/>
  <c r="BC123" i="14"/>
  <c r="BD123" i="14"/>
  <c r="BE123" i="14"/>
  <c r="BH123" i="14"/>
  <c r="BI123" i="14"/>
  <c r="BJ123" i="14"/>
  <c r="BK123" i="14"/>
  <c r="N125" i="27" l="1"/>
  <c r="H125" i="27" s="1"/>
  <c r="N88" i="27"/>
  <c r="H88" i="27" s="1"/>
  <c r="T89" i="27"/>
  <c r="T127" i="27"/>
  <c r="T52" i="27"/>
  <c r="N51" i="27"/>
  <c r="H51" i="27" s="1"/>
  <c r="BQ82" i="14"/>
  <c r="BQ122" i="14"/>
  <c r="BK84" i="14" s="1"/>
  <c r="BQ81" i="14"/>
  <c r="BK43" i="14"/>
  <c r="D49" i="14"/>
  <c r="J46" i="14"/>
  <c r="BP53" i="14" s="1"/>
  <c r="BQ41" i="14"/>
  <c r="J89" i="14"/>
  <c r="BQ40" i="14"/>
  <c r="J7" i="14"/>
  <c r="D6" i="14"/>
  <c r="D89" i="14"/>
  <c r="N126" i="27" l="1"/>
  <c r="H126" i="27" s="1"/>
  <c r="T128" i="27"/>
  <c r="T90" i="27"/>
  <c r="N89" i="27"/>
  <c r="H89" i="27" s="1"/>
  <c r="T53" i="27"/>
  <c r="N52" i="27"/>
  <c r="H52" i="27" s="1"/>
  <c r="BP50" i="14"/>
  <c r="BP59" i="14"/>
  <c r="BP61" i="14"/>
  <c r="BP56" i="14"/>
  <c r="BP48" i="14"/>
  <c r="BP57" i="14"/>
  <c r="BP58" i="14"/>
  <c r="BP55" i="14"/>
  <c r="BP45" i="14"/>
  <c r="BP51" i="14"/>
  <c r="BP75" i="14" s="1"/>
  <c r="BP60" i="14"/>
  <c r="BP63" i="14"/>
  <c r="BP52" i="14"/>
  <c r="D50" i="14"/>
  <c r="BO57" i="14" s="1"/>
  <c r="D7" i="14"/>
  <c r="BK2" i="14"/>
  <c r="J90" i="14"/>
  <c r="BP99" i="14" s="1"/>
  <c r="J8" i="14"/>
  <c r="BP13" i="14" s="1"/>
  <c r="BP47" i="14"/>
  <c r="D90" i="14"/>
  <c r="BP62" i="14"/>
  <c r="BP46" i="14"/>
  <c r="BP65" i="14"/>
  <c r="BP78" i="14" s="1"/>
  <c r="BP54" i="14"/>
  <c r="BP49" i="14"/>
  <c r="N127" i="27" l="1"/>
  <c r="H127" i="27" s="1"/>
  <c r="T91" i="27"/>
  <c r="N90" i="27"/>
  <c r="H90" i="27" s="1"/>
  <c r="T129" i="27"/>
  <c r="T54" i="27"/>
  <c r="N53" i="27"/>
  <c r="H53" i="27" s="1"/>
  <c r="BP79" i="14"/>
  <c r="BO60" i="14"/>
  <c r="BQ45" i="14"/>
  <c r="BQ61" i="14"/>
  <c r="BO48" i="14"/>
  <c r="BO45" i="14"/>
  <c r="BO52" i="14"/>
  <c r="BQ46" i="14"/>
  <c r="BQ52" i="14"/>
  <c r="BO61" i="14"/>
  <c r="BQ53" i="14"/>
  <c r="BP77" i="14"/>
  <c r="BQ58" i="14"/>
  <c r="BQ50" i="14"/>
  <c r="BQ54" i="14"/>
  <c r="BP18" i="14"/>
  <c r="BP94" i="14"/>
  <c r="BO53" i="14"/>
  <c r="BP74" i="14"/>
  <c r="BP90" i="14"/>
  <c r="BP93" i="14"/>
  <c r="BP89" i="14"/>
  <c r="BP11" i="14"/>
  <c r="BP97" i="14"/>
  <c r="BP19" i="14"/>
  <c r="BP86" i="14"/>
  <c r="BP100" i="14"/>
  <c r="BP103" i="14"/>
  <c r="BP91" i="14"/>
  <c r="BP101" i="14"/>
  <c r="BP98" i="14"/>
  <c r="BP88" i="14"/>
  <c r="BP102" i="14"/>
  <c r="BP104" i="14"/>
  <c r="BP87" i="14"/>
  <c r="D8" i="14"/>
  <c r="BP106" i="14"/>
  <c r="BP119" i="14" s="1"/>
  <c r="D91" i="14"/>
  <c r="BQ90" i="14" s="1"/>
  <c r="BP22" i="14"/>
  <c r="BQ57" i="14"/>
  <c r="BQ56" i="14"/>
  <c r="BQ51" i="14"/>
  <c r="BO59" i="14"/>
  <c r="BO54" i="14"/>
  <c r="BQ62" i="14"/>
  <c r="BQ60" i="14"/>
  <c r="BQ55" i="14"/>
  <c r="BO47" i="14"/>
  <c r="BO63" i="14"/>
  <c r="BO58" i="14"/>
  <c r="BO49" i="14"/>
  <c r="BQ49" i="14"/>
  <c r="BQ48" i="14"/>
  <c r="BO65" i="14"/>
  <c r="BO78" i="14" s="1"/>
  <c r="BQ59" i="14"/>
  <c r="BO46" i="14"/>
  <c r="BO51" i="14"/>
  <c r="BO75" i="14" s="1"/>
  <c r="BQ47" i="14"/>
  <c r="BO62" i="14"/>
  <c r="BQ63" i="14"/>
  <c r="BO56" i="14"/>
  <c r="BO55" i="14"/>
  <c r="BO50" i="14"/>
  <c r="BQ65" i="14"/>
  <c r="BP76" i="14"/>
  <c r="BP6" i="14"/>
  <c r="BP15" i="14"/>
  <c r="BP95" i="14"/>
  <c r="BP92" i="14"/>
  <c r="BP116" i="14" s="1"/>
  <c r="BP14" i="14"/>
  <c r="BP21" i="14"/>
  <c r="BP4" i="14"/>
  <c r="BP24" i="14"/>
  <c r="BP37" i="14" s="1"/>
  <c r="BP5" i="14"/>
  <c r="BP8" i="14"/>
  <c r="BP10" i="14"/>
  <c r="BP34" i="14" s="1"/>
  <c r="BP12" i="14"/>
  <c r="BP9" i="14"/>
  <c r="BP16" i="14"/>
  <c r="BP7" i="14"/>
  <c r="BP17" i="14"/>
  <c r="BP20" i="14"/>
  <c r="BP96" i="14"/>
  <c r="N128" i="27" l="1"/>
  <c r="H128" i="27" s="1"/>
  <c r="T130" i="27"/>
  <c r="T92" i="27"/>
  <c r="N91" i="27"/>
  <c r="H91" i="27" s="1"/>
  <c r="T55" i="27"/>
  <c r="N54" i="27"/>
  <c r="H54" i="27" s="1"/>
  <c r="BO77" i="14"/>
  <c r="BP80" i="14"/>
  <c r="BQ101" i="14"/>
  <c r="BQ96" i="14"/>
  <c r="BO87" i="14"/>
  <c r="BQ99" i="14"/>
  <c r="BQ102" i="14"/>
  <c r="BO90" i="14"/>
  <c r="BP115" i="14"/>
  <c r="BQ76" i="14"/>
  <c r="BQ86" i="14"/>
  <c r="BP35" i="14"/>
  <c r="BQ88" i="14"/>
  <c r="BP38" i="14"/>
  <c r="BO74" i="14"/>
  <c r="BO76" i="14"/>
  <c r="BO92" i="14"/>
  <c r="BO116" i="14" s="1"/>
  <c r="BP117" i="14"/>
  <c r="BO79" i="14"/>
  <c r="BO93" i="14"/>
  <c r="BQ79" i="14"/>
  <c r="BP120" i="14"/>
  <c r="BQ75" i="14"/>
  <c r="BP118" i="14"/>
  <c r="BP33" i="14"/>
  <c r="BQ78" i="14"/>
  <c r="BQ77" i="14"/>
  <c r="BP36" i="14"/>
  <c r="BO98" i="14"/>
  <c r="BO101" i="14"/>
  <c r="BO100" i="14"/>
  <c r="BO95" i="14"/>
  <c r="BQ103" i="14"/>
  <c r="BO88" i="14"/>
  <c r="BQ100" i="14"/>
  <c r="BQ87" i="14"/>
  <c r="BQ95" i="14"/>
  <c r="BQ97" i="14"/>
  <c r="BO102" i="14"/>
  <c r="BO89" i="14"/>
  <c r="BO104" i="14"/>
  <c r="BO99" i="14"/>
  <c r="BO106" i="14"/>
  <c r="BO119" i="14" s="1"/>
  <c r="BQ98" i="14"/>
  <c r="BQ92" i="14"/>
  <c r="BO103" i="14"/>
  <c r="BQ91" i="14"/>
  <c r="BQ94" i="14"/>
  <c r="BQ93" i="14"/>
  <c r="BQ89" i="14"/>
  <c r="BQ104" i="14"/>
  <c r="BO86" i="14"/>
  <c r="BO94" i="14"/>
  <c r="BO97" i="14"/>
  <c r="BO96" i="14"/>
  <c r="BO91" i="14"/>
  <c r="BQ106" i="14"/>
  <c r="D9" i="14"/>
  <c r="BO6" i="14" s="1"/>
  <c r="BQ74" i="14"/>
  <c r="N129" i="27" l="1"/>
  <c r="H129" i="27" s="1"/>
  <c r="T93" i="27"/>
  <c r="N92" i="27"/>
  <c r="H92" i="27" s="1"/>
  <c r="T131" i="27"/>
  <c r="T132" i="27" s="1"/>
  <c r="T133" i="27" s="1"/>
  <c r="T134" i="27" s="1"/>
  <c r="T135" i="27" s="1"/>
  <c r="T136" i="27" s="1"/>
  <c r="T137" i="27" s="1"/>
  <c r="T138" i="27" s="1"/>
  <c r="T139" i="27" s="1"/>
  <c r="T140" i="27" s="1"/>
  <c r="T141" i="27" s="1"/>
  <c r="T142" i="27" s="1"/>
  <c r="T143" i="27" s="1"/>
  <c r="T144" i="27" s="1"/>
  <c r="T145" i="27" s="1"/>
  <c r="T146" i="27" s="1"/>
  <c r="T147" i="27" s="1"/>
  <c r="T148" i="27" s="1"/>
  <c r="T149" i="27" s="1"/>
  <c r="T56" i="27"/>
  <c r="N55" i="27"/>
  <c r="H55" i="27" s="1"/>
  <c r="BO17" i="14"/>
  <c r="BQ11" i="14"/>
  <c r="BO24" i="14"/>
  <c r="BO37" i="14" s="1"/>
  <c r="BO20" i="14"/>
  <c r="BO13" i="14"/>
  <c r="BO117" i="14"/>
  <c r="BQ5" i="14"/>
  <c r="BO22" i="14"/>
  <c r="BQ12" i="14"/>
  <c r="BP121" i="14"/>
  <c r="BQ15" i="14"/>
  <c r="BO18" i="14"/>
  <c r="BO15" i="14"/>
  <c r="BQ10" i="14"/>
  <c r="BQ34" i="14" s="1"/>
  <c r="BO10" i="14"/>
  <c r="BO34" i="14" s="1"/>
  <c r="BQ16" i="14"/>
  <c r="BO9" i="14"/>
  <c r="BO12" i="14"/>
  <c r="BO14" i="14"/>
  <c r="BQ17" i="14"/>
  <c r="BO4" i="14"/>
  <c r="BQ19" i="14"/>
  <c r="BQ120" i="14"/>
  <c r="BO80" i="14"/>
  <c r="BO115" i="14"/>
  <c r="BQ118" i="14"/>
  <c r="BQ115" i="14"/>
  <c r="BQ80" i="14"/>
  <c r="BR77" i="14" s="1"/>
  <c r="BQ8" i="14"/>
  <c r="BO7" i="14"/>
  <c r="BQ21" i="14"/>
  <c r="BO19" i="14"/>
  <c r="BQ6" i="14"/>
  <c r="BO5" i="14"/>
  <c r="BQ22" i="14"/>
  <c r="BQ14" i="14"/>
  <c r="BQ24" i="14"/>
  <c r="BO16" i="14"/>
  <c r="BO21" i="14"/>
  <c r="BQ9" i="14"/>
  <c r="BO11" i="14"/>
  <c r="BQ20" i="14"/>
  <c r="BQ7" i="14"/>
  <c r="BQ4" i="14"/>
  <c r="BQ13" i="14"/>
  <c r="BO8" i="14"/>
  <c r="BQ18" i="14"/>
  <c r="BQ119" i="14"/>
  <c r="BQ117" i="14"/>
  <c r="BO120" i="14"/>
  <c r="BQ116" i="14"/>
  <c r="BO118" i="14"/>
  <c r="BP39" i="14"/>
  <c r="N130" i="27" l="1"/>
  <c r="N131" i="27" s="1"/>
  <c r="N132" i="27" s="1"/>
  <c r="N133" i="27" s="1"/>
  <c r="N134" i="27" s="1"/>
  <c r="N135" i="27" s="1"/>
  <c r="N136" i="27" s="1"/>
  <c r="N137" i="27" s="1"/>
  <c r="N138" i="27" s="1"/>
  <c r="N139" i="27" s="1"/>
  <c r="N140" i="27" s="1"/>
  <c r="N141" i="27" s="1"/>
  <c r="N142" i="27" s="1"/>
  <c r="N143" i="27" s="1"/>
  <c r="N144" i="27" s="1"/>
  <c r="N145" i="27" s="1"/>
  <c r="N146" i="27" s="1"/>
  <c r="N147" i="27" s="1"/>
  <c r="N148" i="27" s="1"/>
  <c r="N149" i="27" s="1"/>
  <c r="T94" i="27"/>
  <c r="T95" i="27" s="1"/>
  <c r="T96" i="27" s="1"/>
  <c r="T97" i="27" s="1"/>
  <c r="T98" i="27" s="1"/>
  <c r="T99" i="27" s="1"/>
  <c r="T100" i="27" s="1"/>
  <c r="T101" i="27" s="1"/>
  <c r="T102" i="27" s="1"/>
  <c r="T103" i="27" s="1"/>
  <c r="T104" i="27" s="1"/>
  <c r="T105" i="27" s="1"/>
  <c r="T106" i="27" s="1"/>
  <c r="T107" i="27" s="1"/>
  <c r="T108" i="27" s="1"/>
  <c r="T109" i="27" s="1"/>
  <c r="T110" i="27" s="1"/>
  <c r="T111" i="27" s="1"/>
  <c r="T112" i="27" s="1"/>
  <c r="N93" i="27"/>
  <c r="T57" i="27"/>
  <c r="T58" i="27" s="1"/>
  <c r="T59" i="27" s="1"/>
  <c r="T60" i="27" s="1"/>
  <c r="T61" i="27" s="1"/>
  <c r="T62" i="27" s="1"/>
  <c r="T63" i="27" s="1"/>
  <c r="T64" i="27" s="1"/>
  <c r="T65" i="27" s="1"/>
  <c r="T66" i="27" s="1"/>
  <c r="T67" i="27" s="1"/>
  <c r="T68" i="27" s="1"/>
  <c r="T69" i="27" s="1"/>
  <c r="T70" i="27" s="1"/>
  <c r="T71" i="27" s="1"/>
  <c r="T72" i="27" s="1"/>
  <c r="T73" i="27" s="1"/>
  <c r="T74" i="27" s="1"/>
  <c r="T75" i="27" s="1"/>
  <c r="N56" i="27"/>
  <c r="BR79" i="14"/>
  <c r="BR75" i="14"/>
  <c r="BR78" i="14"/>
  <c r="BO38" i="14"/>
  <c r="BO35" i="14"/>
  <c r="BQ36" i="14"/>
  <c r="BO36" i="14"/>
  <c r="BO33" i="14"/>
  <c r="BQ37" i="14"/>
  <c r="BR82" i="14"/>
  <c r="BR81" i="14"/>
  <c r="BR50" i="14"/>
  <c r="BR53" i="14"/>
  <c r="BR46" i="14"/>
  <c r="BR58" i="14"/>
  <c r="BR61" i="14"/>
  <c r="BR52" i="14"/>
  <c r="BR54" i="14"/>
  <c r="BR45" i="14"/>
  <c r="BR49" i="14"/>
  <c r="BR47" i="14"/>
  <c r="BR51" i="14"/>
  <c r="BR65" i="14"/>
  <c r="BR48" i="14"/>
  <c r="BR57" i="14"/>
  <c r="BR60" i="14"/>
  <c r="BR62" i="14"/>
  <c r="BR76" i="14"/>
  <c r="BR56" i="14"/>
  <c r="BR59" i="14"/>
  <c r="BR63" i="14"/>
  <c r="BR55" i="14"/>
  <c r="BQ33" i="14"/>
  <c r="BQ121" i="14"/>
  <c r="BR118" i="14" s="1"/>
  <c r="BQ38" i="14"/>
  <c r="BQ35" i="14"/>
  <c r="BO121" i="14"/>
  <c r="BR74" i="14"/>
  <c r="H130" i="27" l="1"/>
  <c r="N94" i="27"/>
  <c r="N95" i="27" s="1"/>
  <c r="N96" i="27" s="1"/>
  <c r="H93" i="27"/>
  <c r="N57" i="27"/>
  <c r="N58" i="27" s="1"/>
  <c r="N59" i="27" s="1"/>
  <c r="N60" i="27" s="1"/>
  <c r="N61" i="27" s="1"/>
  <c r="N62" i="27" s="1"/>
  <c r="N63" i="27" s="1"/>
  <c r="N64" i="27" s="1"/>
  <c r="N65" i="27" s="1"/>
  <c r="N66" i="27" s="1"/>
  <c r="N67" i="27" s="1"/>
  <c r="N68" i="27" s="1"/>
  <c r="N69" i="27" s="1"/>
  <c r="N70" i="27" s="1"/>
  <c r="N71" i="27" s="1"/>
  <c r="N72" i="27" s="1"/>
  <c r="N73" i="27" s="1"/>
  <c r="N74" i="27" s="1"/>
  <c r="N75" i="27" s="1"/>
  <c r="H56" i="27"/>
  <c r="BO39" i="14"/>
  <c r="BR115" i="14"/>
  <c r="BR119" i="14"/>
  <c r="BR116" i="14"/>
  <c r="BR117" i="14"/>
  <c r="BR122" i="14"/>
  <c r="BR123" i="14"/>
  <c r="BR90" i="14"/>
  <c r="BR88" i="14"/>
  <c r="BR99" i="14"/>
  <c r="BR101" i="14"/>
  <c r="BR102" i="14"/>
  <c r="BR96" i="14"/>
  <c r="BR86" i="14"/>
  <c r="BR120" i="14"/>
  <c r="BR103" i="14"/>
  <c r="BR92" i="14"/>
  <c r="BR89" i="14"/>
  <c r="BR95" i="14"/>
  <c r="BR104" i="14"/>
  <c r="BR98" i="14"/>
  <c r="BR100" i="14"/>
  <c r="BR94" i="14"/>
  <c r="BR87" i="14"/>
  <c r="BR106" i="14"/>
  <c r="BR97" i="14"/>
  <c r="BR93" i="14"/>
  <c r="BR91" i="14"/>
  <c r="BQ39" i="14"/>
  <c r="BR38" i="14" s="1"/>
  <c r="N97" i="27" l="1"/>
  <c r="N98" i="27" s="1"/>
  <c r="N99" i="27" s="1"/>
  <c r="N100" i="27" s="1"/>
  <c r="N101" i="27" s="1"/>
  <c r="N102" i="27" s="1"/>
  <c r="N103" i="27" s="1"/>
  <c r="N104" i="27" s="1"/>
  <c r="N105" i="27" s="1"/>
  <c r="N106" i="27" s="1"/>
  <c r="N107" i="27" s="1"/>
  <c r="N108" i="27" s="1"/>
  <c r="N109" i="27" s="1"/>
  <c r="N110" i="27" s="1"/>
  <c r="N111" i="27" s="1"/>
  <c r="N112" i="27" s="1"/>
  <c r="BR33" i="14"/>
  <c r="BR37" i="14"/>
  <c r="BR35" i="14"/>
  <c r="BR41" i="14"/>
  <c r="BR40" i="14"/>
  <c r="BR19" i="14"/>
  <c r="BR11" i="14"/>
  <c r="BR5" i="14"/>
  <c r="BR15" i="14"/>
  <c r="BR12" i="14"/>
  <c r="BR16" i="14"/>
  <c r="BR10" i="14"/>
  <c r="BR17" i="14"/>
  <c r="BR20" i="14"/>
  <c r="BR36" i="14"/>
  <c r="BR14" i="14"/>
  <c r="BR6" i="14"/>
  <c r="BR13" i="14"/>
  <c r="BR24" i="14"/>
  <c r="BR9" i="14"/>
  <c r="BR7" i="14"/>
  <c r="BR8" i="14"/>
  <c r="BR34" i="14"/>
  <c r="BR22" i="14"/>
  <c r="BR18" i="14"/>
  <c r="BR4" i="14"/>
  <c r="BR21" i="14"/>
  <c r="P4" i="12" l="1"/>
  <c r="P5" i="12" s="1"/>
  <c r="P6" i="12" s="1"/>
  <c r="P7" i="12" s="1"/>
  <c r="P8" i="12" s="1"/>
  <c r="P9" i="12" s="1"/>
  <c r="V4" i="12"/>
  <c r="V5" i="12" s="1"/>
  <c r="V6" i="12" s="1"/>
  <c r="V7" i="12" s="1"/>
  <c r="V8" i="12" s="1"/>
  <c r="V9" i="12" s="1"/>
  <c r="AB4" i="12"/>
  <c r="AB5" i="12" s="1"/>
  <c r="AB6" i="12" s="1"/>
  <c r="AB7" i="12" s="1"/>
  <c r="AB8" i="12" s="1"/>
  <c r="AB9" i="12" s="1"/>
  <c r="AI4" i="12"/>
  <c r="AI5" i="12" s="1"/>
  <c r="AI6" i="12" s="1"/>
  <c r="AI7" i="12" s="1"/>
  <c r="AI8" i="12" s="1"/>
  <c r="AI9" i="12" s="1"/>
  <c r="AO4" i="12"/>
  <c r="AO5" i="12" s="1"/>
  <c r="AO6" i="12" s="1"/>
  <c r="AO7" i="12" s="1"/>
  <c r="AO8" i="12" s="1"/>
  <c r="AO9" i="12" s="1"/>
  <c r="AO10" i="12" s="1"/>
  <c r="AO11" i="12" s="1"/>
  <c r="AU4" i="12"/>
  <c r="AU5" i="12" s="1"/>
  <c r="AU6" i="12" s="1"/>
  <c r="AU7" i="12" s="1"/>
  <c r="AU8" i="12" s="1"/>
  <c r="AU9" i="12" s="1"/>
  <c r="AU10" i="12" s="1"/>
  <c r="AU11" i="12" s="1"/>
  <c r="AU12" i="12" s="1"/>
  <c r="AU13" i="12" s="1"/>
  <c r="BA4" i="12"/>
  <c r="BA5" i="12" s="1"/>
  <c r="BA6" i="12" s="1"/>
  <c r="BA7" i="12" s="1"/>
  <c r="BA8" i="12" s="1"/>
  <c r="BA9" i="12" s="1"/>
  <c r="BA10" i="12" s="1"/>
  <c r="BA11" i="12" s="1"/>
  <c r="BA12" i="12" s="1"/>
  <c r="BA13" i="12" s="1"/>
  <c r="BG4" i="12"/>
  <c r="BG5" i="12" s="1"/>
  <c r="BG6" i="12" s="1"/>
  <c r="BG7" i="12" s="1"/>
  <c r="BG8" i="12" s="1"/>
  <c r="BG9" i="12" s="1"/>
  <c r="BG10" i="12" s="1"/>
  <c r="BG11" i="12" s="1"/>
  <c r="BG12" i="12" s="1"/>
  <c r="BG13" i="12" s="1"/>
  <c r="BG14" i="12" s="1"/>
  <c r="BG15" i="12" s="1"/>
  <c r="BG16" i="12" s="1"/>
  <c r="BG17" i="12" s="1"/>
  <c r="BG18" i="12" s="1"/>
  <c r="BG19" i="12" s="1"/>
  <c r="BG20" i="12" s="1"/>
  <c r="BG21" i="12" s="1"/>
  <c r="BG22" i="12" s="1"/>
  <c r="BG23" i="12" s="1"/>
  <c r="BG24" i="12" s="1"/>
  <c r="BG25" i="12" s="1"/>
  <c r="BG26" i="12" s="1"/>
  <c r="BG27" i="12" s="1"/>
  <c r="BG28" i="12" s="1"/>
  <c r="BG29" i="12" s="1"/>
  <c r="BG30" i="12" s="1"/>
  <c r="BG31" i="12" s="1"/>
  <c r="BG32" i="12" s="1"/>
  <c r="BG33" i="12" s="1"/>
  <c r="J10" i="12"/>
  <c r="J11" i="12" s="1"/>
  <c r="P10" i="12"/>
  <c r="P11" i="12" s="1"/>
  <c r="V10" i="12"/>
  <c r="V11" i="12" s="1"/>
  <c r="AB10" i="12"/>
  <c r="AB11" i="12" s="1"/>
  <c r="AI10" i="12"/>
  <c r="AI11" i="12" s="1"/>
  <c r="AI12" i="12" s="1"/>
  <c r="D11" i="12"/>
  <c r="D12" i="12" s="1"/>
  <c r="J12" i="12"/>
  <c r="J13" i="12" s="1"/>
  <c r="J14" i="12" s="1"/>
  <c r="J15" i="12" s="1"/>
  <c r="P12" i="12"/>
  <c r="P13" i="12" s="1"/>
  <c r="P14" i="12" s="1"/>
  <c r="P15" i="12" s="1"/>
  <c r="AB12" i="12"/>
  <c r="AB13" i="12" s="1"/>
  <c r="AB14" i="12" s="1"/>
  <c r="AB15" i="12" s="1"/>
  <c r="AO12" i="12"/>
  <c r="AO13" i="12" s="1"/>
  <c r="AO14" i="12" s="1"/>
  <c r="D13" i="12"/>
  <c r="AI13" i="12"/>
  <c r="AI14" i="12" s="1"/>
  <c r="AI15" i="12" s="1"/>
  <c r="AI16" i="12" s="1"/>
  <c r="V14" i="12"/>
  <c r="V15" i="12" s="1"/>
  <c r="V16" i="12" s="1"/>
  <c r="V17" i="12" s="1"/>
  <c r="BA14" i="12"/>
  <c r="BA15" i="12" s="1"/>
  <c r="D15" i="12"/>
  <c r="D16" i="12" s="1"/>
  <c r="D17" i="12" s="1"/>
  <c r="AO15" i="12"/>
  <c r="AO16" i="12" s="1"/>
  <c r="AO17" i="12" s="1"/>
  <c r="AO18" i="12" s="1"/>
  <c r="AO19" i="12" s="1"/>
  <c r="J16" i="12"/>
  <c r="P16" i="12"/>
  <c r="P17" i="12" s="1"/>
  <c r="AB16" i="12"/>
  <c r="AB17" i="12" s="1"/>
  <c r="AI17" i="12"/>
  <c r="AI18" i="12" s="1"/>
  <c r="D18" i="12"/>
  <c r="D19" i="12" s="1"/>
  <c r="D20" i="12" s="1"/>
  <c r="D21" i="12" s="1"/>
  <c r="D22" i="12" s="1"/>
  <c r="P18" i="12"/>
  <c r="P19" i="12" s="1"/>
  <c r="P20" i="12" s="1"/>
  <c r="P21" i="12" s="1"/>
  <c r="V18" i="12"/>
  <c r="V19" i="12" s="1"/>
  <c r="V20" i="12" s="1"/>
  <c r="V21" i="12" s="1"/>
  <c r="V22" i="12" s="1"/>
  <c r="V23" i="12" s="1"/>
  <c r="AB18" i="12"/>
  <c r="AB19" i="12" s="1"/>
  <c r="AB20" i="12" s="1"/>
  <c r="AB21" i="12" s="1"/>
  <c r="AB22" i="12" s="1"/>
  <c r="AB23" i="12" s="1"/>
  <c r="AI19" i="12"/>
  <c r="AI20" i="12" s="1"/>
  <c r="AI21" i="12" s="1"/>
  <c r="AI22" i="12" s="1"/>
  <c r="J20" i="12"/>
  <c r="J21" i="12" s="1"/>
  <c r="J22" i="12" s="1"/>
  <c r="AO20" i="12"/>
  <c r="AO21" i="12" s="1"/>
  <c r="AO22" i="12" s="1"/>
  <c r="AO23" i="12" s="1"/>
  <c r="AU20" i="12"/>
  <c r="AU21" i="12" s="1"/>
  <c r="AU22" i="12" s="1"/>
  <c r="AU23" i="12" s="1"/>
  <c r="AU24" i="12" s="1"/>
  <c r="AU25" i="12" s="1"/>
  <c r="P22" i="12"/>
  <c r="P23" i="12" s="1"/>
  <c r="P24" i="12" s="1"/>
  <c r="BA22" i="12"/>
  <c r="BA23" i="12" s="1"/>
  <c r="BA24" i="12" s="1"/>
  <c r="BA25" i="12" s="1"/>
  <c r="D23" i="12"/>
  <c r="D24" i="12" s="1"/>
  <c r="D25" i="12" s="1"/>
  <c r="D26" i="12" s="1"/>
  <c r="D27" i="12" s="1"/>
  <c r="J23" i="12"/>
  <c r="J24" i="12" s="1"/>
  <c r="J25" i="12" s="1"/>
  <c r="J26" i="12" s="1"/>
  <c r="J27" i="12" s="1"/>
  <c r="AI23" i="12"/>
  <c r="AI24" i="12" s="1"/>
  <c r="V24" i="12"/>
  <c r="V25" i="12" s="1"/>
  <c r="V26" i="12" s="1"/>
  <c r="AB24" i="12"/>
  <c r="AB25" i="12" s="1"/>
  <c r="AO24" i="12"/>
  <c r="AO25" i="12" s="1"/>
  <c r="AO26" i="12" s="1"/>
  <c r="AO27" i="12" s="1"/>
  <c r="P25" i="12"/>
  <c r="P26" i="12" s="1"/>
  <c r="P27" i="12" s="1"/>
  <c r="AI25" i="12"/>
  <c r="AI26" i="12" s="1"/>
  <c r="AB26" i="12"/>
  <c r="AB27" i="12" s="1"/>
  <c r="AB28" i="12" s="1"/>
  <c r="AU26" i="12"/>
  <c r="AU27" i="12" s="1"/>
  <c r="BA26" i="12"/>
  <c r="BA27" i="12" s="1"/>
  <c r="V27" i="12"/>
  <c r="V28" i="12" s="1"/>
  <c r="V29" i="12" s="1"/>
  <c r="AI27" i="12"/>
  <c r="AI28" i="12" s="1"/>
  <c r="AI29" i="12" s="1"/>
  <c r="D28" i="12"/>
  <c r="D29" i="12" s="1"/>
  <c r="D30" i="12" s="1"/>
  <c r="D31" i="12" s="1"/>
  <c r="J28" i="12"/>
  <c r="J29" i="12" s="1"/>
  <c r="J30" i="12" s="1"/>
  <c r="J31" i="12" s="1"/>
  <c r="P28" i="12"/>
  <c r="P29" i="12" s="1"/>
  <c r="AO28" i="12"/>
  <c r="AO29" i="12" s="1"/>
  <c r="AU28" i="12"/>
  <c r="AU29" i="12" s="1"/>
  <c r="BA28" i="12"/>
  <c r="BA29" i="12" s="1"/>
  <c r="AB29" i="12"/>
  <c r="AB30" i="12" s="1"/>
  <c r="AB31" i="12" s="1"/>
  <c r="P30" i="12"/>
  <c r="P31" i="12" s="1"/>
  <c r="P32" i="12" s="1"/>
  <c r="P33" i="12" s="1"/>
  <c r="V30" i="12"/>
  <c r="V31" i="12" s="1"/>
  <c r="AI30" i="12"/>
  <c r="AI31" i="12" s="1"/>
  <c r="AO30" i="12"/>
  <c r="AO31" i="12" s="1"/>
  <c r="AU30" i="12"/>
  <c r="AU31" i="12" s="1"/>
  <c r="BA30" i="12"/>
  <c r="BA31" i="12" s="1"/>
  <c r="D32" i="12"/>
  <c r="D33" i="12" s="1"/>
  <c r="J32" i="12"/>
  <c r="J33" i="12" s="1"/>
  <c r="V32" i="12"/>
  <c r="V33" i="12" s="1"/>
  <c r="AB32" i="12"/>
  <c r="AB33" i="12" s="1"/>
  <c r="AI32" i="12"/>
  <c r="AI33" i="12" s="1"/>
  <c r="AO32" i="12"/>
  <c r="AO33" i="12" s="1"/>
  <c r="AU32" i="12"/>
  <c r="AU33" i="12" s="1"/>
  <c r="BA32" i="12"/>
  <c r="BA33" i="12" s="1"/>
  <c r="E35" i="12"/>
  <c r="F35" i="12"/>
  <c r="G35" i="12"/>
  <c r="H35" i="12"/>
  <c r="K35" i="12"/>
  <c r="L35" i="12"/>
  <c r="M35" i="12"/>
  <c r="N35" i="12"/>
  <c r="Q35" i="12"/>
  <c r="R35" i="12"/>
  <c r="S35" i="12"/>
  <c r="T35" i="12"/>
  <c r="W35" i="12"/>
  <c r="X35" i="12"/>
  <c r="Y35" i="12"/>
  <c r="Z35" i="12"/>
  <c r="AC35" i="12"/>
  <c r="AD35" i="12"/>
  <c r="AE35" i="12"/>
  <c r="AF35" i="12"/>
  <c r="AJ35" i="12"/>
  <c r="AK35" i="12"/>
  <c r="AL35" i="12"/>
  <c r="AM35" i="12"/>
  <c r="AP35" i="12"/>
  <c r="AQ35" i="12"/>
  <c r="AR35" i="12"/>
  <c r="AS35" i="12"/>
  <c r="AV35" i="12"/>
  <c r="AW35" i="12"/>
  <c r="AX35" i="12"/>
  <c r="AY35" i="12"/>
  <c r="BB35" i="12"/>
  <c r="BC35" i="12"/>
  <c r="BD35" i="12"/>
  <c r="BE35" i="12"/>
  <c r="BH35" i="12"/>
  <c r="BI35" i="12"/>
  <c r="BJ35" i="12"/>
  <c r="BK35" i="12"/>
  <c r="P39" i="12"/>
  <c r="P40" i="12" s="1"/>
  <c r="P41" i="12" s="1"/>
  <c r="P42" i="12" s="1"/>
  <c r="P43" i="12" s="1"/>
  <c r="P44" i="12" s="1"/>
  <c r="V39" i="12"/>
  <c r="V40" i="12" s="1"/>
  <c r="V41" i="12" s="1"/>
  <c r="V42" i="12" s="1"/>
  <c r="V43" i="12" s="1"/>
  <c r="V44" i="12" s="1"/>
  <c r="AB39" i="12"/>
  <c r="AB40" i="12" s="1"/>
  <c r="AB41" i="12" s="1"/>
  <c r="AB42" i="12" s="1"/>
  <c r="AB43" i="12" s="1"/>
  <c r="AB44" i="12" s="1"/>
  <c r="AI39" i="12"/>
  <c r="AI40" i="12" s="1"/>
  <c r="AI41" i="12" s="1"/>
  <c r="AI42" i="12" s="1"/>
  <c r="AI43" i="12" s="1"/>
  <c r="AI44" i="12" s="1"/>
  <c r="AO39" i="12"/>
  <c r="AO40" i="12" s="1"/>
  <c r="AO41" i="12" s="1"/>
  <c r="AO42" i="12" s="1"/>
  <c r="AO43" i="12" s="1"/>
  <c r="AO44" i="12" s="1"/>
  <c r="AU39" i="12"/>
  <c r="AU40" i="12" s="1"/>
  <c r="AU41" i="12" s="1"/>
  <c r="AU42" i="12" s="1"/>
  <c r="AU43" i="12" s="1"/>
  <c r="AU44" i="12" s="1"/>
  <c r="BA39" i="12"/>
  <c r="BA40" i="12" s="1"/>
  <c r="BA41" i="12" s="1"/>
  <c r="BA42" i="12" s="1"/>
  <c r="BA43" i="12" s="1"/>
  <c r="BA44" i="12" s="1"/>
  <c r="BG39" i="12"/>
  <c r="BG40" i="12" s="1"/>
  <c r="BG41" i="12" s="1"/>
  <c r="BG42" i="12" s="1"/>
  <c r="BG43" i="12" s="1"/>
  <c r="BG44" i="12" s="1"/>
  <c r="BG45" i="12" s="1"/>
  <c r="BG46" i="12" s="1"/>
  <c r="BG47" i="12" s="1"/>
  <c r="BG48" i="12" s="1"/>
  <c r="BG49" i="12" s="1"/>
  <c r="BG50" i="12" s="1"/>
  <c r="BG51" i="12" s="1"/>
  <c r="BG52" i="12" s="1"/>
  <c r="BG53" i="12" s="1"/>
  <c r="BG54" i="12" s="1"/>
  <c r="BG55" i="12" s="1"/>
  <c r="BG56" i="12" s="1"/>
  <c r="BG57" i="12" s="1"/>
  <c r="BG58" i="12" s="1"/>
  <c r="BG59" i="12" s="1"/>
  <c r="BG60" i="12" s="1"/>
  <c r="BG61" i="12" s="1"/>
  <c r="BG62" i="12" s="1"/>
  <c r="BG63" i="12" s="1"/>
  <c r="BG64" i="12" s="1"/>
  <c r="BG65" i="12" s="1"/>
  <c r="BG66" i="12" s="1"/>
  <c r="BG67" i="12" s="1"/>
  <c r="BG68" i="12" s="1"/>
  <c r="J45" i="12"/>
  <c r="J46" i="12" s="1"/>
  <c r="P45" i="12"/>
  <c r="P46" i="12" s="1"/>
  <c r="V45" i="12"/>
  <c r="V46" i="12" s="1"/>
  <c r="AB45" i="12"/>
  <c r="AB46" i="12" s="1"/>
  <c r="AI45" i="12"/>
  <c r="AO45" i="12"/>
  <c r="AO46" i="12" s="1"/>
  <c r="AO47" i="12" s="1"/>
  <c r="AO48" i="12" s="1"/>
  <c r="AU45" i="12"/>
  <c r="AU46" i="12" s="1"/>
  <c r="AU47" i="12" s="1"/>
  <c r="BA45" i="12"/>
  <c r="BA46" i="12" s="1"/>
  <c r="D46" i="12"/>
  <c r="D47" i="12" s="1"/>
  <c r="AI46" i="12"/>
  <c r="AI47" i="12" s="1"/>
  <c r="AI48" i="12" s="1"/>
  <c r="AI49" i="12" s="1"/>
  <c r="J47" i="12"/>
  <c r="J48" i="12" s="1"/>
  <c r="J49" i="12" s="1"/>
  <c r="J50" i="12" s="1"/>
  <c r="P47" i="12"/>
  <c r="P48" i="12" s="1"/>
  <c r="P49" i="12" s="1"/>
  <c r="P50" i="12" s="1"/>
  <c r="AB47" i="12"/>
  <c r="AB48" i="12" s="1"/>
  <c r="AB49" i="12" s="1"/>
  <c r="AB50" i="12" s="1"/>
  <c r="BA47" i="12"/>
  <c r="BA48" i="12" s="1"/>
  <c r="BA49" i="12" s="1"/>
  <c r="BA50" i="12" s="1"/>
  <c r="BA51" i="12" s="1"/>
  <c r="BA52" i="12" s="1"/>
  <c r="BA53" i="12" s="1"/>
  <c r="D48" i="12"/>
  <c r="D49" i="12" s="1"/>
  <c r="AU48" i="12"/>
  <c r="AU49" i="12" s="1"/>
  <c r="AU50" i="12" s="1"/>
  <c r="AU51" i="12" s="1"/>
  <c r="V49" i="12"/>
  <c r="V50" i="12" s="1"/>
  <c r="V51" i="12" s="1"/>
  <c r="V52" i="12" s="1"/>
  <c r="AO49" i="12"/>
  <c r="AO50" i="12" s="1"/>
  <c r="AO51" i="12" s="1"/>
  <c r="AO52" i="12" s="1"/>
  <c r="D50" i="12"/>
  <c r="D51" i="12" s="1"/>
  <c r="D52" i="12" s="1"/>
  <c r="AI50" i="12"/>
  <c r="AI51" i="12" s="1"/>
  <c r="J51" i="12"/>
  <c r="J52" i="12" s="1"/>
  <c r="J53" i="12" s="1"/>
  <c r="J54" i="12" s="1"/>
  <c r="P51" i="12"/>
  <c r="P52" i="12" s="1"/>
  <c r="AB51" i="12"/>
  <c r="AB52" i="12" s="1"/>
  <c r="AI52" i="12"/>
  <c r="AI53" i="12" s="1"/>
  <c r="AI54" i="12" s="1"/>
  <c r="AI55" i="12" s="1"/>
  <c r="AI56" i="12" s="1"/>
  <c r="AI57" i="12" s="1"/>
  <c r="AU52" i="12"/>
  <c r="AU53" i="12" s="1"/>
  <c r="AU54" i="12" s="1"/>
  <c r="AU55" i="12" s="1"/>
  <c r="D53" i="12"/>
  <c r="D54" i="12" s="1"/>
  <c r="D55" i="12" s="1"/>
  <c r="D56" i="12" s="1"/>
  <c r="D57" i="12" s="1"/>
  <c r="P53" i="12"/>
  <c r="P54" i="12" s="1"/>
  <c r="P55" i="12" s="1"/>
  <c r="P56" i="12" s="1"/>
  <c r="V53" i="12"/>
  <c r="V54" i="12" s="1"/>
  <c r="V55" i="12" s="1"/>
  <c r="V56" i="12" s="1"/>
  <c r="V57" i="12" s="1"/>
  <c r="V58" i="12" s="1"/>
  <c r="AB53" i="12"/>
  <c r="AB54" i="12" s="1"/>
  <c r="AB55" i="12" s="1"/>
  <c r="AB56" i="12" s="1"/>
  <c r="AB57" i="12" s="1"/>
  <c r="AB58" i="12" s="1"/>
  <c r="AO53" i="12"/>
  <c r="AO54" i="12"/>
  <c r="AO55" i="12" s="1"/>
  <c r="BA54" i="12"/>
  <c r="BA55" i="12" s="1"/>
  <c r="BA56" i="12" s="1"/>
  <c r="BA57" i="12" s="1"/>
  <c r="J55" i="12"/>
  <c r="J56" i="12" s="1"/>
  <c r="J57" i="12" s="1"/>
  <c r="AO56" i="12"/>
  <c r="AU56" i="12"/>
  <c r="AU57" i="12" s="1"/>
  <c r="AU58" i="12" s="1"/>
  <c r="P57" i="12"/>
  <c r="P58" i="12" s="1"/>
  <c r="P59" i="12" s="1"/>
  <c r="AO57" i="12"/>
  <c r="AO58" i="12" s="1"/>
  <c r="AP57" i="12"/>
  <c r="AP70" i="12" s="1"/>
  <c r="D58" i="12"/>
  <c r="D59" i="12" s="1"/>
  <c r="D60" i="12" s="1"/>
  <c r="D61" i="12" s="1"/>
  <c r="D62" i="12" s="1"/>
  <c r="J58" i="12"/>
  <c r="J59" i="12" s="1"/>
  <c r="J60" i="12" s="1"/>
  <c r="J61" i="12" s="1"/>
  <c r="J62" i="12" s="1"/>
  <c r="AI58" i="12"/>
  <c r="AI59" i="12" s="1"/>
  <c r="AI60" i="12" s="1"/>
  <c r="AI61" i="12" s="1"/>
  <c r="BA58" i="12"/>
  <c r="BA59" i="12" s="1"/>
  <c r="V59" i="12"/>
  <c r="V60" i="12" s="1"/>
  <c r="V61" i="12" s="1"/>
  <c r="AB59" i="12"/>
  <c r="AB60" i="12" s="1"/>
  <c r="AO59" i="12"/>
  <c r="AO60" i="12" s="1"/>
  <c r="AO61" i="12" s="1"/>
  <c r="AO62" i="12" s="1"/>
  <c r="AU59" i="12"/>
  <c r="AU60" i="12" s="1"/>
  <c r="AU61" i="12" s="1"/>
  <c r="AU62" i="12" s="1"/>
  <c r="P60" i="12"/>
  <c r="P61" i="12" s="1"/>
  <c r="P62" i="12" s="1"/>
  <c r="BA60" i="12"/>
  <c r="BA61" i="12" s="1"/>
  <c r="AB61" i="12"/>
  <c r="AB62" i="12" s="1"/>
  <c r="AB63" i="12" s="1"/>
  <c r="V62" i="12"/>
  <c r="V63" i="12" s="1"/>
  <c r="V64" i="12" s="1"/>
  <c r="AI62" i="12"/>
  <c r="AI63" i="12" s="1"/>
  <c r="AI64" i="12" s="1"/>
  <c r="BA62" i="12"/>
  <c r="BA63" i="12" s="1"/>
  <c r="BA64" i="12" s="1"/>
  <c r="D63" i="12"/>
  <c r="D64" i="12" s="1"/>
  <c r="D65" i="12" s="1"/>
  <c r="D66" i="12" s="1"/>
  <c r="J63" i="12"/>
  <c r="J64" i="12" s="1"/>
  <c r="J65" i="12" s="1"/>
  <c r="J66" i="12" s="1"/>
  <c r="P63" i="12"/>
  <c r="P64" i="12" s="1"/>
  <c r="AO63" i="12"/>
  <c r="AO64" i="12" s="1"/>
  <c r="AU63" i="12"/>
  <c r="AU64" i="12" s="1"/>
  <c r="AB64" i="12"/>
  <c r="AB65" i="12" s="1"/>
  <c r="AB66" i="12" s="1"/>
  <c r="P65" i="12"/>
  <c r="P66" i="12" s="1"/>
  <c r="P67" i="12" s="1"/>
  <c r="P68" i="12" s="1"/>
  <c r="V65" i="12"/>
  <c r="V66" i="12" s="1"/>
  <c r="AI65" i="12"/>
  <c r="AI66" i="12" s="1"/>
  <c r="AO65" i="12"/>
  <c r="AO66" i="12" s="1"/>
  <c r="AU65" i="12"/>
  <c r="AU66" i="12" s="1"/>
  <c r="BA65" i="12"/>
  <c r="BA66" i="12" s="1"/>
  <c r="D67" i="12"/>
  <c r="D68" i="12" s="1"/>
  <c r="J67" i="12"/>
  <c r="J68" i="12" s="1"/>
  <c r="V67" i="12"/>
  <c r="V68" i="12" s="1"/>
  <c r="AB67" i="12"/>
  <c r="AB68" i="12" s="1"/>
  <c r="AI67" i="12"/>
  <c r="AI68" i="12" s="1"/>
  <c r="AO67" i="12"/>
  <c r="AO68" i="12" s="1"/>
  <c r="AU67" i="12"/>
  <c r="AU68" i="12" s="1"/>
  <c r="BA67" i="12"/>
  <c r="BA68" i="12" s="1"/>
  <c r="E70" i="12"/>
  <c r="F70" i="12"/>
  <c r="G70" i="12"/>
  <c r="H70" i="12"/>
  <c r="K70" i="12"/>
  <c r="L70" i="12"/>
  <c r="M70" i="12"/>
  <c r="N70" i="12"/>
  <c r="Q70" i="12"/>
  <c r="R70" i="12"/>
  <c r="S70" i="12"/>
  <c r="T70" i="12"/>
  <c r="W70" i="12"/>
  <c r="X70" i="12"/>
  <c r="Y70" i="12"/>
  <c r="Z70" i="12"/>
  <c r="AC70" i="12"/>
  <c r="AD70" i="12"/>
  <c r="AE70" i="12"/>
  <c r="AF70" i="12"/>
  <c r="AJ70" i="12"/>
  <c r="AK70" i="12"/>
  <c r="AL70" i="12"/>
  <c r="AM70" i="12"/>
  <c r="AQ70" i="12"/>
  <c r="AR70" i="12"/>
  <c r="AS70" i="12"/>
  <c r="AV70" i="12"/>
  <c r="AW70" i="12"/>
  <c r="AX70" i="12"/>
  <c r="AY70" i="12"/>
  <c r="BB70" i="12"/>
  <c r="BC70" i="12"/>
  <c r="BD70" i="12"/>
  <c r="BE70" i="12"/>
  <c r="BH70" i="12"/>
  <c r="BI70" i="12"/>
  <c r="BJ70" i="12"/>
  <c r="BK70" i="12"/>
  <c r="P74" i="12"/>
  <c r="P75" i="12" s="1"/>
  <c r="P76" i="12" s="1"/>
  <c r="P77" i="12" s="1"/>
  <c r="P78" i="12" s="1"/>
  <c r="P79" i="12" s="1"/>
  <c r="V74" i="12"/>
  <c r="V75" i="12" s="1"/>
  <c r="V76" i="12" s="1"/>
  <c r="V77" i="12" s="1"/>
  <c r="V78" i="12" s="1"/>
  <c r="V79" i="12" s="1"/>
  <c r="AB74" i="12"/>
  <c r="AB75" i="12" s="1"/>
  <c r="AB76" i="12" s="1"/>
  <c r="AB77" i="12" s="1"/>
  <c r="AB78" i="12" s="1"/>
  <c r="AB79" i="12" s="1"/>
  <c r="AI74" i="12"/>
  <c r="AI75" i="12" s="1"/>
  <c r="AI76" i="12" s="1"/>
  <c r="AI77" i="12" s="1"/>
  <c r="AI78" i="12" s="1"/>
  <c r="AI79" i="12" s="1"/>
  <c r="AO74" i="12"/>
  <c r="AO75" i="12" s="1"/>
  <c r="AO76" i="12" s="1"/>
  <c r="AU74" i="12"/>
  <c r="AU75" i="12" s="1"/>
  <c r="AU76" i="12" s="1"/>
  <c r="AU77" i="12" s="1"/>
  <c r="AU78" i="12" s="1"/>
  <c r="AU79" i="12" s="1"/>
  <c r="AU80" i="12" s="1"/>
  <c r="AU81" i="12" s="1"/>
  <c r="AU82" i="12" s="1"/>
  <c r="AU83" i="12" s="1"/>
  <c r="AU84" i="12" s="1"/>
  <c r="AU85" i="12" s="1"/>
  <c r="AO77" i="12"/>
  <c r="AO78" i="12" s="1"/>
  <c r="AO79" i="12" s="1"/>
  <c r="J80" i="12"/>
  <c r="J81" i="12" s="1"/>
  <c r="P80" i="12"/>
  <c r="P81" i="12" s="1"/>
  <c r="V80" i="12"/>
  <c r="V81" i="12" s="1"/>
  <c r="AB80" i="12"/>
  <c r="AB81" i="12" s="1"/>
  <c r="AI80" i="12"/>
  <c r="AO80" i="12"/>
  <c r="AO81" i="12" s="1"/>
  <c r="AO82" i="12" s="1"/>
  <c r="AO83" i="12" s="1"/>
  <c r="AO84" i="12" s="1"/>
  <c r="D81" i="12"/>
  <c r="D82" i="12" s="1"/>
  <c r="AI81" i="12"/>
  <c r="AI82" i="12" s="1"/>
  <c r="AI83" i="12" s="1"/>
  <c r="AI84" i="12" s="1"/>
  <c r="J82" i="12"/>
  <c r="J83" i="12" s="1"/>
  <c r="P82" i="12"/>
  <c r="P83" i="12" s="1"/>
  <c r="P84" i="12" s="1"/>
  <c r="P85" i="12" s="1"/>
  <c r="AB82" i="12"/>
  <c r="AB83" i="12" s="1"/>
  <c r="AB84" i="12" s="1"/>
  <c r="AB85" i="12" s="1"/>
  <c r="D83" i="12"/>
  <c r="D84" i="12" s="1"/>
  <c r="V84" i="12"/>
  <c r="V85" i="12" s="1"/>
  <c r="V86" i="12" s="1"/>
  <c r="V87" i="12" s="1"/>
  <c r="D85" i="12"/>
  <c r="D86" i="12" s="1"/>
  <c r="AI85" i="12"/>
  <c r="AI86" i="12" s="1"/>
  <c r="AO85" i="12"/>
  <c r="AO86" i="12" s="1"/>
  <c r="J86" i="12"/>
  <c r="J87" i="12" s="1"/>
  <c r="J88" i="12" s="1"/>
  <c r="J89" i="12" s="1"/>
  <c r="P86" i="12"/>
  <c r="P87" i="12" s="1"/>
  <c r="AB86" i="12"/>
  <c r="AB87" i="12" s="1"/>
  <c r="AU86" i="12"/>
  <c r="AU87" i="12" s="1"/>
  <c r="AU88" i="12" s="1"/>
  <c r="AU89" i="12" s="1"/>
  <c r="AU90" i="12" s="1"/>
  <c r="AU91" i="12" s="1"/>
  <c r="AI87" i="12"/>
  <c r="AI88" i="12" s="1"/>
  <c r="AI89" i="12" s="1"/>
  <c r="AI90" i="12" s="1"/>
  <c r="AI91" i="12" s="1"/>
  <c r="AI92" i="12" s="1"/>
  <c r="AO87" i="12"/>
  <c r="AO88" i="12" s="1"/>
  <c r="D88" i="12"/>
  <c r="D89" i="12" s="1"/>
  <c r="D90" i="12" s="1"/>
  <c r="D91" i="12" s="1"/>
  <c r="D92" i="12" s="1"/>
  <c r="P88" i="12"/>
  <c r="P89" i="12" s="1"/>
  <c r="P90" i="12" s="1"/>
  <c r="P91" i="12" s="1"/>
  <c r="V88" i="12"/>
  <c r="V89" i="12" s="1"/>
  <c r="V90" i="12" s="1"/>
  <c r="V91" i="12" s="1"/>
  <c r="V92" i="12" s="1"/>
  <c r="V93" i="12" s="1"/>
  <c r="AB88" i="12"/>
  <c r="AB89" i="12" s="1"/>
  <c r="AB90" i="12" s="1"/>
  <c r="AB91" i="12" s="1"/>
  <c r="AB92" i="12" s="1"/>
  <c r="AB93" i="12" s="1"/>
  <c r="AO89" i="12"/>
  <c r="J90" i="12"/>
  <c r="J91" i="12" s="1"/>
  <c r="J92" i="12" s="1"/>
  <c r="AO90" i="12"/>
  <c r="AO91" i="12" s="1"/>
  <c r="P92" i="12"/>
  <c r="P93" i="12" s="1"/>
  <c r="P94" i="12" s="1"/>
  <c r="AO92" i="12"/>
  <c r="AU92" i="12"/>
  <c r="AU93" i="12" s="1"/>
  <c r="AU94" i="12" s="1"/>
  <c r="AU95" i="12" s="1"/>
  <c r="D93" i="12"/>
  <c r="D94" i="12" s="1"/>
  <c r="D95" i="12" s="1"/>
  <c r="D96" i="12" s="1"/>
  <c r="D97" i="12" s="1"/>
  <c r="J93" i="12"/>
  <c r="J94" i="12" s="1"/>
  <c r="J95" i="12" s="1"/>
  <c r="J96" i="12" s="1"/>
  <c r="J97" i="12" s="1"/>
  <c r="AI93" i="12"/>
  <c r="AI94" i="12" s="1"/>
  <c r="AI95" i="12" s="1"/>
  <c r="AO93" i="12"/>
  <c r="AO94" i="12" s="1"/>
  <c r="AO95" i="12" s="1"/>
  <c r="V94" i="12"/>
  <c r="V95" i="12" s="1"/>
  <c r="V96" i="12" s="1"/>
  <c r="AB94" i="12"/>
  <c r="AB95" i="12" s="1"/>
  <c r="P95" i="12"/>
  <c r="P96" i="12" s="1"/>
  <c r="P97" i="12" s="1"/>
  <c r="AB96" i="12"/>
  <c r="AB97" i="12" s="1"/>
  <c r="AB98" i="12" s="1"/>
  <c r="AI96" i="12"/>
  <c r="AI97" i="12" s="1"/>
  <c r="AI98" i="12" s="1"/>
  <c r="AI99" i="12" s="1"/>
  <c r="AO96" i="12"/>
  <c r="AO97" i="12" s="1"/>
  <c r="AO98" i="12" s="1"/>
  <c r="AO99" i="12" s="1"/>
  <c r="AU96" i="12"/>
  <c r="AU97" i="12" s="1"/>
  <c r="AU98" i="12" s="1"/>
  <c r="AU99" i="12" s="1"/>
  <c r="V97" i="12"/>
  <c r="V98" i="12" s="1"/>
  <c r="V99" i="12" s="1"/>
  <c r="D98" i="12"/>
  <c r="D99" i="12" s="1"/>
  <c r="D100" i="12" s="1"/>
  <c r="D101" i="12" s="1"/>
  <c r="J98" i="12"/>
  <c r="J99" i="12" s="1"/>
  <c r="J100" i="12" s="1"/>
  <c r="J101" i="12" s="1"/>
  <c r="P98" i="12"/>
  <c r="P99" i="12" s="1"/>
  <c r="AB99" i="12"/>
  <c r="AB100" i="12" s="1"/>
  <c r="AB101" i="12" s="1"/>
  <c r="P100" i="12"/>
  <c r="P101" i="12" s="1"/>
  <c r="P102" i="12" s="1"/>
  <c r="P103" i="12" s="1"/>
  <c r="V100" i="12"/>
  <c r="V101" i="12" s="1"/>
  <c r="AI100" i="12"/>
  <c r="AI101" i="12" s="1"/>
  <c r="AO100" i="12"/>
  <c r="AO101" i="12" s="1"/>
  <c r="AU100" i="12"/>
  <c r="AU101" i="12" s="1"/>
  <c r="D102" i="12"/>
  <c r="D103" i="12" s="1"/>
  <c r="J102" i="12"/>
  <c r="J103" i="12" s="1"/>
  <c r="V102" i="12"/>
  <c r="V103" i="12" s="1"/>
  <c r="AB102" i="12"/>
  <c r="AB103" i="12" s="1"/>
  <c r="AI102" i="12"/>
  <c r="AI103" i="12" s="1"/>
  <c r="AO102" i="12"/>
  <c r="AO103" i="12" s="1"/>
  <c r="AU102" i="12"/>
  <c r="AU103" i="12" s="1"/>
  <c r="E105" i="12"/>
  <c r="F105" i="12"/>
  <c r="G105" i="12"/>
  <c r="H105" i="12"/>
  <c r="K105" i="12"/>
  <c r="L105" i="12"/>
  <c r="M105" i="12"/>
  <c r="N105" i="12"/>
  <c r="Q105" i="12"/>
  <c r="R105" i="12"/>
  <c r="S105" i="12"/>
  <c r="T105" i="12"/>
  <c r="W105" i="12"/>
  <c r="X105" i="12"/>
  <c r="Y105" i="12"/>
  <c r="Z105" i="12"/>
  <c r="AC105" i="12"/>
  <c r="AD105" i="12"/>
  <c r="AE105" i="12"/>
  <c r="AF105" i="12"/>
  <c r="AJ105" i="12"/>
  <c r="AK105" i="12"/>
  <c r="AL105" i="12"/>
  <c r="AM105" i="12"/>
  <c r="AP105" i="12"/>
  <c r="AQ105" i="12"/>
  <c r="AR105" i="12"/>
  <c r="AS105" i="12"/>
  <c r="AV105" i="12"/>
  <c r="AW105" i="12"/>
  <c r="AX105" i="12"/>
  <c r="AY105" i="12"/>
  <c r="D4" i="11"/>
  <c r="D5" i="11" s="1"/>
  <c r="J4" i="11"/>
  <c r="J5" i="11" s="1"/>
  <c r="J6" i="11" s="1"/>
  <c r="P4" i="11"/>
  <c r="P5" i="11" s="1"/>
  <c r="P6" i="11" s="1"/>
  <c r="P7" i="11" s="1"/>
  <c r="P8" i="11" s="1"/>
  <c r="V4" i="11"/>
  <c r="V5" i="11" s="1"/>
  <c r="V6" i="11" s="1"/>
  <c r="V7" i="11" s="1"/>
  <c r="V8" i="11" s="1"/>
  <c r="V9" i="11" s="1"/>
  <c r="AB4" i="11"/>
  <c r="AB5" i="11" s="1"/>
  <c r="AB6" i="11" s="1"/>
  <c r="AB7" i="11" s="1"/>
  <c r="AB8" i="11" s="1"/>
  <c r="AB9" i="11" s="1"/>
  <c r="AH4" i="11"/>
  <c r="AH5" i="11" s="1"/>
  <c r="AH6" i="11" s="1"/>
  <c r="AH7" i="11" s="1"/>
  <c r="AH8" i="11" s="1"/>
  <c r="AH9" i="11" s="1"/>
  <c r="AO4" i="11"/>
  <c r="AO5" i="11" s="1"/>
  <c r="AO6" i="11" s="1"/>
  <c r="AO7" i="11" s="1"/>
  <c r="AU4" i="11"/>
  <c r="AU5" i="11" s="1"/>
  <c r="AU6" i="11" s="1"/>
  <c r="AU7" i="11" s="1"/>
  <c r="AU8" i="11" s="1"/>
  <c r="AU9" i="11" s="1"/>
  <c r="AU10" i="11" s="1"/>
  <c r="AU11" i="11" s="1"/>
  <c r="BB4" i="11"/>
  <c r="BB5" i="11" s="1"/>
  <c r="BB6" i="11" s="1"/>
  <c r="BB7" i="11" s="1"/>
  <c r="BB8" i="11" s="1"/>
  <c r="BB9" i="11" s="1"/>
  <c r="BB10" i="11" s="1"/>
  <c r="BB11" i="11" s="1"/>
  <c r="BB12" i="11" s="1"/>
  <c r="BB13" i="11" s="1"/>
  <c r="BB14" i="11" s="1"/>
  <c r="BB15" i="11" s="1"/>
  <c r="BH4" i="11"/>
  <c r="BH5" i="11" s="1"/>
  <c r="BH6" i="11" s="1"/>
  <c r="BH7" i="11" s="1"/>
  <c r="BH8" i="11" s="1"/>
  <c r="BH9" i="11" s="1"/>
  <c r="BH10" i="11" s="1"/>
  <c r="BH11" i="11" s="1"/>
  <c r="BH12" i="11" s="1"/>
  <c r="BH13" i="11" s="1"/>
  <c r="BH14" i="11" s="1"/>
  <c r="BH15" i="11" s="1"/>
  <c r="BH16" i="11" s="1"/>
  <c r="BH17" i="11" s="1"/>
  <c r="BH18" i="11" s="1"/>
  <c r="BH19" i="11" s="1"/>
  <c r="BH20" i="11" s="1"/>
  <c r="BH21" i="11" s="1"/>
  <c r="BH22" i="11" s="1"/>
  <c r="BH23" i="11" s="1"/>
  <c r="BH24" i="11" s="1"/>
  <c r="BH25" i="11" s="1"/>
  <c r="BH26" i="11" s="1"/>
  <c r="BH27" i="11" s="1"/>
  <c r="BH28" i="11" s="1"/>
  <c r="BH29" i="11" s="1"/>
  <c r="BH30" i="11" s="1"/>
  <c r="BH31" i="11" s="1"/>
  <c r="BH32" i="11" s="1"/>
  <c r="BH33" i="11" s="1"/>
  <c r="BH34" i="11" s="1"/>
  <c r="BH35" i="11" s="1"/>
  <c r="BH36" i="11" s="1"/>
  <c r="BH37" i="11" s="1"/>
  <c r="J7" i="11"/>
  <c r="J8" i="11" s="1"/>
  <c r="J9" i="11" s="1"/>
  <c r="J10" i="11" s="1"/>
  <c r="J11" i="11" s="1"/>
  <c r="J12" i="11" s="1"/>
  <c r="AO8" i="11"/>
  <c r="AO9" i="11" s="1"/>
  <c r="AO10" i="11" s="1"/>
  <c r="AO11" i="11" s="1"/>
  <c r="AO12" i="11" s="1"/>
  <c r="P9" i="11"/>
  <c r="P10" i="11" s="1"/>
  <c r="V10" i="11"/>
  <c r="V11" i="11" s="1"/>
  <c r="AB10" i="11"/>
  <c r="AB11" i="11" s="1"/>
  <c r="AH10" i="11"/>
  <c r="AH11" i="11" s="1"/>
  <c r="D11" i="11"/>
  <c r="D12" i="11" s="1"/>
  <c r="D13" i="11" s="1"/>
  <c r="P11" i="11"/>
  <c r="P12" i="11" s="1"/>
  <c r="P13" i="11" s="1"/>
  <c r="P14" i="11" s="1"/>
  <c r="P15" i="11" s="1"/>
  <c r="P16" i="11" s="1"/>
  <c r="V12" i="11"/>
  <c r="V13" i="11" s="1"/>
  <c r="V14" i="11" s="1"/>
  <c r="V15" i="11" s="1"/>
  <c r="V16" i="11" s="1"/>
  <c r="V17" i="11" s="1"/>
  <c r="AB12" i="11"/>
  <c r="AB13" i="11" s="1"/>
  <c r="AH12" i="11"/>
  <c r="AH13" i="11" s="1"/>
  <c r="AH14" i="11" s="1"/>
  <c r="AH15" i="11" s="1"/>
  <c r="AH16" i="11" s="1"/>
  <c r="AH17" i="11" s="1"/>
  <c r="AU12" i="11"/>
  <c r="AU13" i="11" s="1"/>
  <c r="AU14" i="11" s="1"/>
  <c r="AU15" i="11" s="1"/>
  <c r="AU16" i="11" s="1"/>
  <c r="J13" i="11"/>
  <c r="J14" i="11" s="1"/>
  <c r="AO13" i="11"/>
  <c r="AO14" i="11" s="1"/>
  <c r="AO15" i="11" s="1"/>
  <c r="AO16" i="11" s="1"/>
  <c r="D14" i="11"/>
  <c r="D15" i="11" s="1"/>
  <c r="D16" i="11" s="1"/>
  <c r="D17" i="11" s="1"/>
  <c r="D18" i="11" s="1"/>
  <c r="D19" i="11" s="1"/>
  <c r="D20" i="11" s="1"/>
  <c r="AB14" i="11"/>
  <c r="AB15" i="11" s="1"/>
  <c r="AB16" i="11" s="1"/>
  <c r="AB17" i="11" s="1"/>
  <c r="AB18" i="11" s="1"/>
  <c r="J15" i="11"/>
  <c r="J16" i="11" s="1"/>
  <c r="J17" i="11" s="1"/>
  <c r="BB16" i="11"/>
  <c r="BB17" i="11" s="1"/>
  <c r="P17" i="11"/>
  <c r="P18" i="11" s="1"/>
  <c r="P19" i="11" s="1"/>
  <c r="P20" i="11" s="1"/>
  <c r="P21" i="11" s="1"/>
  <c r="P22" i="11" s="1"/>
  <c r="P23" i="11" s="1"/>
  <c r="P24" i="11" s="1"/>
  <c r="AO17" i="11"/>
  <c r="AO18" i="11" s="1"/>
  <c r="AO19" i="11" s="1"/>
  <c r="AO20" i="11" s="1"/>
  <c r="AU17" i="11"/>
  <c r="AU18" i="11" s="1"/>
  <c r="J18" i="11"/>
  <c r="J19" i="11" s="1"/>
  <c r="V18" i="11"/>
  <c r="V19" i="11" s="1"/>
  <c r="V20" i="11" s="1"/>
  <c r="V21" i="11" s="1"/>
  <c r="V22" i="11" s="1"/>
  <c r="V23" i="11" s="1"/>
  <c r="V24" i="11" s="1"/>
  <c r="V25" i="11" s="1"/>
  <c r="AH18" i="11"/>
  <c r="AH19" i="11" s="1"/>
  <c r="BB18" i="11"/>
  <c r="BB19" i="11" s="1"/>
  <c r="AB19" i="11"/>
  <c r="AB20" i="11" s="1"/>
  <c r="AB21" i="11" s="1"/>
  <c r="AB22" i="11" s="1"/>
  <c r="AB23" i="11" s="1"/>
  <c r="AU19" i="11"/>
  <c r="AU20" i="11" s="1"/>
  <c r="AU21" i="11" s="1"/>
  <c r="AU22" i="11" s="1"/>
  <c r="AU23" i="11" s="1"/>
  <c r="AU24" i="11" s="1"/>
  <c r="J20" i="11"/>
  <c r="J21" i="11" s="1"/>
  <c r="AH20" i="11"/>
  <c r="AH21" i="11" s="1"/>
  <c r="AH22" i="11" s="1"/>
  <c r="AH23" i="11" s="1"/>
  <c r="AH24" i="11" s="1"/>
  <c r="AH25" i="11" s="1"/>
  <c r="BB20" i="11"/>
  <c r="BB21" i="11" s="1"/>
  <c r="D21" i="11"/>
  <c r="D22" i="11" s="1"/>
  <c r="D23" i="11" s="1"/>
  <c r="D24" i="11" s="1"/>
  <c r="AO21" i="11"/>
  <c r="AO22" i="11" s="1"/>
  <c r="AO23" i="11" s="1"/>
  <c r="AO24" i="11" s="1"/>
  <c r="AO25" i="11" s="1"/>
  <c r="AO26" i="11" s="1"/>
  <c r="J22" i="11"/>
  <c r="J23" i="11" s="1"/>
  <c r="J24" i="11" s="1"/>
  <c r="J25" i="11" s="1"/>
  <c r="J26" i="11" s="1"/>
  <c r="BB22" i="11"/>
  <c r="BB23" i="11" s="1"/>
  <c r="BB24" i="11" s="1"/>
  <c r="AB24" i="11"/>
  <c r="AB25" i="11" s="1"/>
  <c r="AB26" i="11" s="1"/>
  <c r="AB27" i="11" s="1"/>
  <c r="AB28" i="11" s="1"/>
  <c r="AB29" i="11" s="1"/>
  <c r="D25" i="11"/>
  <c r="D26" i="11" s="1"/>
  <c r="P25" i="11"/>
  <c r="P26" i="11" s="1"/>
  <c r="P27" i="11" s="1"/>
  <c r="P28" i="11" s="1"/>
  <c r="AU25" i="11"/>
  <c r="AU26" i="11" s="1"/>
  <c r="BB25" i="11"/>
  <c r="BB26" i="11" s="1"/>
  <c r="BB27" i="11" s="1"/>
  <c r="BB28" i="11" s="1"/>
  <c r="BB29" i="11" s="1"/>
  <c r="BB30" i="11" s="1"/>
  <c r="BB31" i="11" s="1"/>
  <c r="BB32" i="11" s="1"/>
  <c r="V26" i="11"/>
  <c r="V27" i="11" s="1"/>
  <c r="V28" i="11" s="1"/>
  <c r="AH26" i="11"/>
  <c r="AH27" i="11" s="1"/>
  <c r="AH28" i="11" s="1"/>
  <c r="AH29" i="11" s="1"/>
  <c r="AH30" i="11" s="1"/>
  <c r="AH31" i="11" s="1"/>
  <c r="D27" i="11"/>
  <c r="D28" i="11" s="1"/>
  <c r="D29" i="11" s="1"/>
  <c r="D30" i="11" s="1"/>
  <c r="D31" i="11" s="1"/>
  <c r="D32" i="11" s="1"/>
  <c r="D33" i="11" s="1"/>
  <c r="J27" i="11"/>
  <c r="J28" i="11" s="1"/>
  <c r="J29" i="11" s="1"/>
  <c r="AO27" i="11"/>
  <c r="AO28" i="11" s="1"/>
  <c r="AO29" i="11" s="1"/>
  <c r="AO30" i="11" s="1"/>
  <c r="AU27" i="11"/>
  <c r="AU28" i="11" s="1"/>
  <c r="AU29" i="11" s="1"/>
  <c r="AU30" i="11" s="1"/>
  <c r="AU31" i="11" s="1"/>
  <c r="P29" i="11"/>
  <c r="P30" i="11" s="1"/>
  <c r="V29" i="11"/>
  <c r="V30" i="11" s="1"/>
  <c r="V31" i="11" s="1"/>
  <c r="J30" i="11"/>
  <c r="J31" i="11" s="1"/>
  <c r="J32" i="11" s="1"/>
  <c r="J33" i="11" s="1"/>
  <c r="J34" i="11" s="1"/>
  <c r="J35" i="11" s="1"/>
  <c r="AB30" i="11"/>
  <c r="AB31" i="11" s="1"/>
  <c r="AB32" i="11" s="1"/>
  <c r="P31" i="11"/>
  <c r="P32" i="11" s="1"/>
  <c r="AO31" i="11"/>
  <c r="AO32" i="11" s="1"/>
  <c r="AO33" i="11" s="1"/>
  <c r="V32" i="11"/>
  <c r="V33" i="11" s="1"/>
  <c r="AH32" i="11"/>
  <c r="AH33" i="11" s="1"/>
  <c r="AU32" i="11"/>
  <c r="AU33" i="11" s="1"/>
  <c r="P33" i="11"/>
  <c r="P34" i="11" s="1"/>
  <c r="P35" i="11" s="1"/>
  <c r="AB33" i="11"/>
  <c r="AB34" i="11" s="1"/>
  <c r="AB35" i="11" s="1"/>
  <c r="BB33" i="11"/>
  <c r="D34" i="11"/>
  <c r="D35" i="11" s="1"/>
  <c r="V34" i="11"/>
  <c r="V35" i="11" s="1"/>
  <c r="AH34" i="11"/>
  <c r="AH35" i="11" s="1"/>
  <c r="AU34" i="11"/>
  <c r="AU35" i="11" s="1"/>
  <c r="BB34" i="11"/>
  <c r="BB35" i="11" s="1"/>
  <c r="BB36" i="11" s="1"/>
  <c r="D36" i="11"/>
  <c r="D37" i="11" s="1"/>
  <c r="J36" i="11"/>
  <c r="J37" i="11" s="1"/>
  <c r="P36" i="11"/>
  <c r="P37" i="11" s="1"/>
  <c r="V36" i="11"/>
  <c r="V37" i="11" s="1"/>
  <c r="AB36" i="11"/>
  <c r="AB37" i="11" s="1"/>
  <c r="AH36" i="11"/>
  <c r="AH37" i="11" s="1"/>
  <c r="AH38" i="11" s="1"/>
  <c r="AH39" i="11" s="1"/>
  <c r="BB37" i="11"/>
  <c r="BB38" i="11" s="1"/>
  <c r="AB38" i="11"/>
  <c r="AB39" i="11" s="1"/>
  <c r="BB39" i="11"/>
  <c r="BB40" i="11" s="1"/>
  <c r="E43" i="11"/>
  <c r="F43" i="11"/>
  <c r="BR43" i="11" s="1"/>
  <c r="G43" i="11"/>
  <c r="H43" i="11"/>
  <c r="K43" i="11"/>
  <c r="L43" i="11"/>
  <c r="M43" i="11"/>
  <c r="N43" i="11"/>
  <c r="Q43" i="11"/>
  <c r="R43" i="11"/>
  <c r="S43" i="11"/>
  <c r="T43" i="11"/>
  <c r="W43" i="11"/>
  <c r="X43" i="11"/>
  <c r="Y43" i="11"/>
  <c r="Z43" i="11"/>
  <c r="AC43" i="11"/>
  <c r="AD43" i="11"/>
  <c r="AE43" i="11"/>
  <c r="AF43" i="11"/>
  <c r="AI43" i="11"/>
  <c r="AJ43" i="11"/>
  <c r="AK43" i="11"/>
  <c r="AL43" i="11"/>
  <c r="AP43" i="11"/>
  <c r="AQ43" i="11"/>
  <c r="AR43" i="11"/>
  <c r="AS43" i="11"/>
  <c r="AV43" i="11"/>
  <c r="AW43" i="11"/>
  <c r="AX43" i="11"/>
  <c r="AY43" i="11"/>
  <c r="BC43" i="11"/>
  <c r="BD43" i="11"/>
  <c r="BE43" i="11"/>
  <c r="BF43" i="11"/>
  <c r="BI43" i="11"/>
  <c r="BJ43" i="11"/>
  <c r="BK43" i="11"/>
  <c r="BL43" i="11"/>
  <c r="D47" i="11"/>
  <c r="D48" i="11" s="1"/>
  <c r="D49" i="11" s="1"/>
  <c r="D50" i="11" s="1"/>
  <c r="J47" i="11"/>
  <c r="P47" i="11"/>
  <c r="P48" i="11" s="1"/>
  <c r="P49" i="11" s="1"/>
  <c r="P50" i="11" s="1"/>
  <c r="P51" i="11" s="1"/>
  <c r="V47" i="11"/>
  <c r="V48" i="11" s="1"/>
  <c r="V49" i="11" s="1"/>
  <c r="V50" i="11" s="1"/>
  <c r="V51" i="11" s="1"/>
  <c r="V52" i="11" s="1"/>
  <c r="AB47" i="11"/>
  <c r="AB48" i="11" s="1"/>
  <c r="AB49" i="11" s="1"/>
  <c r="AB50" i="11" s="1"/>
  <c r="AB51" i="11" s="1"/>
  <c r="AB52" i="11" s="1"/>
  <c r="AH47" i="11"/>
  <c r="AH48" i="11" s="1"/>
  <c r="AH49" i="11" s="1"/>
  <c r="AH50" i="11" s="1"/>
  <c r="AH51" i="11" s="1"/>
  <c r="AH52" i="11" s="1"/>
  <c r="AO47" i="11"/>
  <c r="AO48" i="11" s="1"/>
  <c r="AO49" i="11" s="1"/>
  <c r="AO50" i="11" s="1"/>
  <c r="AU47" i="11"/>
  <c r="AU48" i="11" s="1"/>
  <c r="AU49" i="11" s="1"/>
  <c r="AU50" i="11" s="1"/>
  <c r="AU51" i="11" s="1"/>
  <c r="AU52" i="11" s="1"/>
  <c r="AU53" i="11" s="1"/>
  <c r="AU54" i="11" s="1"/>
  <c r="AU55" i="11" s="1"/>
  <c r="AU56" i="11" s="1"/>
  <c r="BB47" i="11"/>
  <c r="BB48" i="11" s="1"/>
  <c r="BB49" i="11" s="1"/>
  <c r="BB50" i="11" s="1"/>
  <c r="BB51" i="11" s="1"/>
  <c r="BB52" i="11" s="1"/>
  <c r="BB53" i="11" s="1"/>
  <c r="BB54" i="11" s="1"/>
  <c r="BB55" i="11" s="1"/>
  <c r="BB56" i="11" s="1"/>
  <c r="BB57" i="11" s="1"/>
  <c r="BB58" i="11" s="1"/>
  <c r="BH47" i="11"/>
  <c r="BH48" i="11" s="1"/>
  <c r="BH49" i="11" s="1"/>
  <c r="BH50" i="11" s="1"/>
  <c r="BH51" i="11" s="1"/>
  <c r="BH52" i="11" s="1"/>
  <c r="BH53" i="11" s="1"/>
  <c r="BH54" i="11" s="1"/>
  <c r="BH55" i="11" s="1"/>
  <c r="BH56" i="11" s="1"/>
  <c r="BH57" i="11" s="1"/>
  <c r="BH58" i="11" s="1"/>
  <c r="BH59" i="11" s="1"/>
  <c r="BH60" i="11" s="1"/>
  <c r="BH61" i="11" s="1"/>
  <c r="BH62" i="11" s="1"/>
  <c r="BH63" i="11" s="1"/>
  <c r="BH64" i="11" s="1"/>
  <c r="BH65" i="11" s="1"/>
  <c r="BH66" i="11" s="1"/>
  <c r="BH67" i="11" s="1"/>
  <c r="BH68" i="11" s="1"/>
  <c r="BH69" i="11" s="1"/>
  <c r="BH70" i="11" s="1"/>
  <c r="BH71" i="11" s="1"/>
  <c r="BH72" i="11" s="1"/>
  <c r="BH73" i="11" s="1"/>
  <c r="BH74" i="11" s="1"/>
  <c r="BH75" i="11" s="1"/>
  <c r="BH76" i="11" s="1"/>
  <c r="BH77" i="11" s="1"/>
  <c r="BH78" i="11" s="1"/>
  <c r="BH79" i="11" s="1"/>
  <c r="BH80" i="11" s="1"/>
  <c r="J50" i="11"/>
  <c r="J51" i="11" s="1"/>
  <c r="J52" i="11" s="1"/>
  <c r="J53" i="11" s="1"/>
  <c r="J54" i="11" s="1"/>
  <c r="J55" i="11" s="1"/>
  <c r="AO51" i="11"/>
  <c r="AO52" i="11" s="1"/>
  <c r="AO53" i="11" s="1"/>
  <c r="AO54" i="11" s="1"/>
  <c r="AO55" i="11" s="1"/>
  <c r="P52" i="11"/>
  <c r="P53" i="11" s="1"/>
  <c r="V53" i="11"/>
  <c r="V54" i="11" s="1"/>
  <c r="AB53" i="11"/>
  <c r="AB54" i="11" s="1"/>
  <c r="AH53" i="11"/>
  <c r="AH54" i="11" s="1"/>
  <c r="D54" i="11"/>
  <c r="D55" i="11" s="1"/>
  <c r="D56" i="11" s="1"/>
  <c r="P54" i="11"/>
  <c r="P55" i="11" s="1"/>
  <c r="P56" i="11" s="1"/>
  <c r="P57" i="11" s="1"/>
  <c r="P58" i="11" s="1"/>
  <c r="P59" i="11" s="1"/>
  <c r="V55" i="11"/>
  <c r="V56" i="11" s="1"/>
  <c r="V57" i="11" s="1"/>
  <c r="V58" i="11" s="1"/>
  <c r="V59" i="11" s="1"/>
  <c r="V60" i="11" s="1"/>
  <c r="AB55" i="11"/>
  <c r="AB56" i="11" s="1"/>
  <c r="AH55" i="11"/>
  <c r="AH56" i="11" s="1"/>
  <c r="AH57" i="11" s="1"/>
  <c r="AH58" i="11" s="1"/>
  <c r="AH59" i="11" s="1"/>
  <c r="AH60" i="11" s="1"/>
  <c r="J56" i="11"/>
  <c r="J57" i="11" s="1"/>
  <c r="AO56" i="11"/>
  <c r="AO57" i="11" s="1"/>
  <c r="D57" i="11"/>
  <c r="D58" i="11" s="1"/>
  <c r="D59" i="11" s="1"/>
  <c r="D60" i="11" s="1"/>
  <c r="D61" i="11" s="1"/>
  <c r="D62" i="11" s="1"/>
  <c r="D63" i="11" s="1"/>
  <c r="AB57" i="11"/>
  <c r="AB58" i="11" s="1"/>
  <c r="AB59" i="11" s="1"/>
  <c r="AB60" i="11" s="1"/>
  <c r="AB61" i="11" s="1"/>
  <c r="AU57" i="11"/>
  <c r="AU58" i="11" s="1"/>
  <c r="J58" i="11"/>
  <c r="J59" i="11" s="1"/>
  <c r="J60" i="11" s="1"/>
  <c r="AO58" i="11"/>
  <c r="AO59" i="11" s="1"/>
  <c r="AO60" i="11" s="1"/>
  <c r="AU59" i="11"/>
  <c r="AU60" i="11" s="1"/>
  <c r="BB59" i="11"/>
  <c r="BB60" i="11" s="1"/>
  <c r="P60" i="11"/>
  <c r="P61" i="11" s="1"/>
  <c r="P62" i="11" s="1"/>
  <c r="P63" i="11" s="1"/>
  <c r="P64" i="11" s="1"/>
  <c r="P65" i="11" s="1"/>
  <c r="P66" i="11" s="1"/>
  <c r="P67" i="11" s="1"/>
  <c r="J61" i="11"/>
  <c r="J62" i="11" s="1"/>
  <c r="V61" i="11"/>
  <c r="V62" i="11" s="1"/>
  <c r="V63" i="11" s="1"/>
  <c r="V64" i="11" s="1"/>
  <c r="V65" i="11" s="1"/>
  <c r="V66" i="11" s="1"/>
  <c r="V67" i="11" s="1"/>
  <c r="V68" i="11" s="1"/>
  <c r="AH61" i="11"/>
  <c r="AH62" i="11" s="1"/>
  <c r="AO61" i="11"/>
  <c r="AO62" i="11" s="1"/>
  <c r="AO63" i="11" s="1"/>
  <c r="AO64" i="11" s="1"/>
  <c r="AU61" i="11"/>
  <c r="AU62" i="11" s="1"/>
  <c r="AU63" i="11" s="1"/>
  <c r="AU64" i="11" s="1"/>
  <c r="AU65" i="11" s="1"/>
  <c r="AU66" i="11" s="1"/>
  <c r="BB61" i="11"/>
  <c r="BB62" i="11" s="1"/>
  <c r="AB62" i="11"/>
  <c r="AB63" i="11" s="1"/>
  <c r="AB64" i="11" s="1"/>
  <c r="AB65" i="11" s="1"/>
  <c r="AB66" i="11" s="1"/>
  <c r="J63" i="11"/>
  <c r="J64" i="11" s="1"/>
  <c r="AH63" i="11"/>
  <c r="AH64" i="11" s="1"/>
  <c r="AH65" i="11" s="1"/>
  <c r="AH66" i="11" s="1"/>
  <c r="AH67" i="11" s="1"/>
  <c r="AH68" i="11" s="1"/>
  <c r="BB63" i="11"/>
  <c r="BB64" i="11" s="1"/>
  <c r="D64" i="11"/>
  <c r="D65" i="11" s="1"/>
  <c r="D66" i="11" s="1"/>
  <c r="D67" i="11" s="1"/>
  <c r="J65" i="11"/>
  <c r="J66" i="11" s="1"/>
  <c r="J67" i="11" s="1"/>
  <c r="J68" i="11" s="1"/>
  <c r="J69" i="11" s="1"/>
  <c r="AO65" i="11"/>
  <c r="AO66" i="11" s="1"/>
  <c r="AO67" i="11" s="1"/>
  <c r="AO68" i="11" s="1"/>
  <c r="AO69" i="11" s="1"/>
  <c r="AO70" i="11" s="1"/>
  <c r="BB65" i="11"/>
  <c r="BB66" i="11" s="1"/>
  <c r="BB67" i="11" s="1"/>
  <c r="AB67" i="11"/>
  <c r="AB68" i="11" s="1"/>
  <c r="AB69" i="11" s="1"/>
  <c r="AB70" i="11" s="1"/>
  <c r="AB71" i="11" s="1"/>
  <c r="AB72" i="11" s="1"/>
  <c r="AU67" i="11"/>
  <c r="AU68" i="11" s="1"/>
  <c r="D68" i="11"/>
  <c r="D69" i="11" s="1"/>
  <c r="P68" i="11"/>
  <c r="P69" i="11" s="1"/>
  <c r="P70" i="11" s="1"/>
  <c r="P71" i="11" s="1"/>
  <c r="BB68" i="11"/>
  <c r="BB69" i="11" s="1"/>
  <c r="BB70" i="11" s="1"/>
  <c r="BB71" i="11" s="1"/>
  <c r="BB72" i="11" s="1"/>
  <c r="BB73" i="11" s="1"/>
  <c r="BB74" i="11" s="1"/>
  <c r="BB75" i="11" s="1"/>
  <c r="V69" i="11"/>
  <c r="V70" i="11" s="1"/>
  <c r="V71" i="11" s="1"/>
  <c r="AH69" i="11"/>
  <c r="AH70" i="11" s="1"/>
  <c r="AH71" i="11" s="1"/>
  <c r="AH72" i="11" s="1"/>
  <c r="AH73" i="11" s="1"/>
  <c r="AH74" i="11" s="1"/>
  <c r="AU69" i="11"/>
  <c r="AU70" i="11" s="1"/>
  <c r="AU71" i="11" s="1"/>
  <c r="AU72" i="11" s="1"/>
  <c r="AU73" i="11" s="1"/>
  <c r="D70" i="11"/>
  <c r="D71" i="11" s="1"/>
  <c r="D72" i="11" s="1"/>
  <c r="D73" i="11" s="1"/>
  <c r="D74" i="11" s="1"/>
  <c r="D75" i="11" s="1"/>
  <c r="D76" i="11" s="1"/>
  <c r="J70" i="11"/>
  <c r="J71" i="11" s="1"/>
  <c r="J72" i="11" s="1"/>
  <c r="AO71" i="11"/>
  <c r="AO72" i="11" s="1"/>
  <c r="AO73" i="11" s="1"/>
  <c r="AO74" i="11" s="1"/>
  <c r="P72" i="11"/>
  <c r="P73" i="11" s="1"/>
  <c r="V72" i="11"/>
  <c r="V73" i="11" s="1"/>
  <c r="V74" i="11" s="1"/>
  <c r="J73" i="11"/>
  <c r="J74" i="11" s="1"/>
  <c r="J75" i="11" s="1"/>
  <c r="J76" i="11" s="1"/>
  <c r="J77" i="11" s="1"/>
  <c r="J78" i="11" s="1"/>
  <c r="AB73" i="11"/>
  <c r="AB74" i="11" s="1"/>
  <c r="AB75" i="11" s="1"/>
  <c r="P74" i="11"/>
  <c r="P75" i="11" s="1"/>
  <c r="AU74" i="11"/>
  <c r="V75" i="11"/>
  <c r="V76" i="11" s="1"/>
  <c r="AH75" i="11"/>
  <c r="AH76" i="11" s="1"/>
  <c r="AO75" i="11"/>
  <c r="AO76" i="11" s="1"/>
  <c r="AU75" i="11"/>
  <c r="AU76" i="11" s="1"/>
  <c r="P76" i="11"/>
  <c r="P77" i="11" s="1"/>
  <c r="P78" i="11" s="1"/>
  <c r="AB76" i="11"/>
  <c r="AB77" i="11" s="1"/>
  <c r="AB78" i="11" s="1"/>
  <c r="BB76" i="11"/>
  <c r="D77" i="11"/>
  <c r="D78" i="11" s="1"/>
  <c r="V77" i="11"/>
  <c r="V78" i="11" s="1"/>
  <c r="AH77" i="11"/>
  <c r="AH78" i="11" s="1"/>
  <c r="AU77" i="11"/>
  <c r="AU78" i="11" s="1"/>
  <c r="BB77" i="11"/>
  <c r="BB78" i="11" s="1"/>
  <c r="BB79" i="11" s="1"/>
  <c r="D79" i="11"/>
  <c r="D80" i="11" s="1"/>
  <c r="J79" i="11"/>
  <c r="J80" i="11" s="1"/>
  <c r="P79" i="11"/>
  <c r="P80" i="11" s="1"/>
  <c r="V79" i="11"/>
  <c r="V80" i="11" s="1"/>
  <c r="AB79" i="11"/>
  <c r="AB80" i="11" s="1"/>
  <c r="AH79" i="11"/>
  <c r="AH80" i="11" s="1"/>
  <c r="AH81" i="11" s="1"/>
  <c r="AH82" i="11" s="1"/>
  <c r="BB80" i="11"/>
  <c r="BB81" i="11" s="1"/>
  <c r="AB81" i="11"/>
  <c r="AB82" i="11" s="1"/>
  <c r="BB82" i="11"/>
  <c r="BB83" i="11" s="1"/>
  <c r="E86" i="11"/>
  <c r="F86" i="11"/>
  <c r="G86" i="11"/>
  <c r="H86" i="11"/>
  <c r="K86" i="11"/>
  <c r="L86" i="11"/>
  <c r="M86" i="11"/>
  <c r="N86" i="11"/>
  <c r="Q86" i="11"/>
  <c r="R86" i="11"/>
  <c r="S86" i="11"/>
  <c r="T86" i="11"/>
  <c r="W86" i="11"/>
  <c r="X86" i="11"/>
  <c r="Y86" i="11"/>
  <c r="Z86" i="11"/>
  <c r="AC86" i="11"/>
  <c r="AD86" i="11"/>
  <c r="AE86" i="11"/>
  <c r="AF86" i="11"/>
  <c r="AI86" i="11"/>
  <c r="AJ86" i="11"/>
  <c r="AK86" i="11"/>
  <c r="AL86" i="11"/>
  <c r="AP86" i="11"/>
  <c r="AQ86" i="11"/>
  <c r="AR86" i="11"/>
  <c r="AS86" i="11"/>
  <c r="AV86" i="11"/>
  <c r="AW86" i="11"/>
  <c r="AX86" i="11"/>
  <c r="AY86" i="11"/>
  <c r="BC86" i="11"/>
  <c r="BD86" i="11"/>
  <c r="BE86" i="11"/>
  <c r="BF86" i="11"/>
  <c r="BI86" i="11"/>
  <c r="BJ86" i="11"/>
  <c r="BK86" i="11"/>
  <c r="BL86" i="11"/>
  <c r="D90" i="11"/>
  <c r="D91" i="11" s="1"/>
  <c r="J90" i="11"/>
  <c r="J91" i="11" s="1"/>
  <c r="P90" i="11"/>
  <c r="P91" i="11" s="1"/>
  <c r="P92" i="11" s="1"/>
  <c r="P93" i="11" s="1"/>
  <c r="P94" i="11" s="1"/>
  <c r="V90" i="11"/>
  <c r="V91" i="11" s="1"/>
  <c r="V92" i="11" s="1"/>
  <c r="V93" i="11" s="1"/>
  <c r="V94" i="11" s="1"/>
  <c r="V95" i="11" s="1"/>
  <c r="AB90" i="11"/>
  <c r="AB91" i="11" s="1"/>
  <c r="AB92" i="11" s="1"/>
  <c r="AB93" i="11" s="1"/>
  <c r="AB94" i="11" s="1"/>
  <c r="AB95" i="11" s="1"/>
  <c r="AH90" i="11"/>
  <c r="AH91" i="11" s="1"/>
  <c r="AH92" i="11" s="1"/>
  <c r="AH93" i="11" s="1"/>
  <c r="AH94" i="11" s="1"/>
  <c r="AH95" i="11" s="1"/>
  <c r="AO90" i="11"/>
  <c r="AO91" i="11" s="1"/>
  <c r="AO92" i="11" s="1"/>
  <c r="AO93" i="11" s="1"/>
  <c r="AU90" i="11"/>
  <c r="AU91" i="11" s="1"/>
  <c r="AU92" i="11" s="1"/>
  <c r="AU93" i="11" s="1"/>
  <c r="AU94" i="11" s="1"/>
  <c r="AU95" i="11" s="1"/>
  <c r="AU96" i="11" s="1"/>
  <c r="AU97" i="11" s="1"/>
  <c r="BB90" i="11"/>
  <c r="BB91" i="11" s="1"/>
  <c r="BB92" i="11" s="1"/>
  <c r="BB93" i="11" s="1"/>
  <c r="BB94" i="11" s="1"/>
  <c r="BB95" i="11" s="1"/>
  <c r="BB96" i="11" s="1"/>
  <c r="BB97" i="11" s="1"/>
  <c r="BB98" i="11" s="1"/>
  <c r="BB99" i="11" s="1"/>
  <c r="BB100" i="11" s="1"/>
  <c r="BB101" i="11" s="1"/>
  <c r="BH90" i="11"/>
  <c r="BH91" i="11" s="1"/>
  <c r="BH92" i="11" s="1"/>
  <c r="BH93" i="11" s="1"/>
  <c r="BH94" i="11" s="1"/>
  <c r="BH95" i="11" s="1"/>
  <c r="BH96" i="11" s="1"/>
  <c r="BH97" i="11" s="1"/>
  <c r="BH98" i="11" s="1"/>
  <c r="BH99" i="11" s="1"/>
  <c r="BH100" i="11" s="1"/>
  <c r="BH101" i="11" s="1"/>
  <c r="BH102" i="11" s="1"/>
  <c r="BH103" i="11" s="1"/>
  <c r="BH104" i="11" s="1"/>
  <c r="BH105" i="11" s="1"/>
  <c r="BH106" i="11" s="1"/>
  <c r="BH107" i="11" s="1"/>
  <c r="BH108" i="11" s="1"/>
  <c r="BH109" i="11" s="1"/>
  <c r="BH110" i="11" s="1"/>
  <c r="BH111" i="11" s="1"/>
  <c r="BH112" i="11" s="1"/>
  <c r="BH113" i="11" s="1"/>
  <c r="BH114" i="11" s="1"/>
  <c r="BH115" i="11" s="1"/>
  <c r="BH116" i="11" s="1"/>
  <c r="BH117" i="11" s="1"/>
  <c r="BH118" i="11" s="1"/>
  <c r="BH119" i="11" s="1"/>
  <c r="BH120" i="11" s="1"/>
  <c r="BH121" i="11" s="1"/>
  <c r="BH122" i="11" s="1"/>
  <c r="BH123" i="11" s="1"/>
  <c r="J93" i="11"/>
  <c r="J94" i="11" s="1"/>
  <c r="J95" i="11" s="1"/>
  <c r="J96" i="11" s="1"/>
  <c r="J97" i="11" s="1"/>
  <c r="J98" i="11" s="1"/>
  <c r="AO94" i="11"/>
  <c r="AO95" i="11" s="1"/>
  <c r="AO96" i="11" s="1"/>
  <c r="AO97" i="11" s="1"/>
  <c r="AO98" i="11" s="1"/>
  <c r="P95" i="11"/>
  <c r="P96" i="11" s="1"/>
  <c r="V96" i="11"/>
  <c r="V97" i="11" s="1"/>
  <c r="AB96" i="11"/>
  <c r="AB97" i="11" s="1"/>
  <c r="AH96" i="11"/>
  <c r="AH97" i="11" s="1"/>
  <c r="D97" i="11"/>
  <c r="D98" i="11" s="1"/>
  <c r="D99" i="11" s="1"/>
  <c r="P97" i="11"/>
  <c r="P98" i="11" s="1"/>
  <c r="P99" i="11" s="1"/>
  <c r="P100" i="11" s="1"/>
  <c r="P101" i="11" s="1"/>
  <c r="P102" i="11" s="1"/>
  <c r="V98" i="11"/>
  <c r="V99" i="11" s="1"/>
  <c r="V100" i="11" s="1"/>
  <c r="V101" i="11" s="1"/>
  <c r="V102" i="11" s="1"/>
  <c r="V103" i="11" s="1"/>
  <c r="AB98" i="11"/>
  <c r="AB99" i="11" s="1"/>
  <c r="AH98" i="11"/>
  <c r="AH99" i="11" s="1"/>
  <c r="AH100" i="11" s="1"/>
  <c r="AH101" i="11" s="1"/>
  <c r="AH102" i="11" s="1"/>
  <c r="AH103" i="11" s="1"/>
  <c r="AU98" i="11"/>
  <c r="AU99" i="11" s="1"/>
  <c r="J99" i="11"/>
  <c r="J100" i="11" s="1"/>
  <c r="AO99" i="11"/>
  <c r="AO100" i="11" s="1"/>
  <c r="AO101" i="11" s="1"/>
  <c r="D100" i="11"/>
  <c r="D101" i="11" s="1"/>
  <c r="D102" i="11" s="1"/>
  <c r="D103" i="11" s="1"/>
  <c r="D104" i="11" s="1"/>
  <c r="D105" i="11" s="1"/>
  <c r="D106" i="11" s="1"/>
  <c r="AB100" i="11"/>
  <c r="AB101" i="11" s="1"/>
  <c r="AB102" i="11" s="1"/>
  <c r="AB103" i="11" s="1"/>
  <c r="AB104" i="11" s="1"/>
  <c r="AU100" i="11"/>
  <c r="AU101" i="11" s="1"/>
  <c r="J101" i="11"/>
  <c r="J102" i="11" s="1"/>
  <c r="J103" i="11" s="1"/>
  <c r="AO102" i="11"/>
  <c r="AO103" i="11" s="1"/>
  <c r="AO104" i="11" s="1"/>
  <c r="AU102" i="11"/>
  <c r="AU103" i="11" s="1"/>
  <c r="AU104" i="11" s="1"/>
  <c r="AU105" i="11" s="1"/>
  <c r="AU106" i="11" s="1"/>
  <c r="AU107" i="11" s="1"/>
  <c r="BB102" i="11"/>
  <c r="BB103" i="11" s="1"/>
  <c r="P103" i="11"/>
  <c r="P104" i="11" s="1"/>
  <c r="P105" i="11" s="1"/>
  <c r="P106" i="11" s="1"/>
  <c r="P107" i="11" s="1"/>
  <c r="P108" i="11" s="1"/>
  <c r="P109" i="11" s="1"/>
  <c r="P110" i="11" s="1"/>
  <c r="J104" i="11"/>
  <c r="J105" i="11" s="1"/>
  <c r="V104" i="11"/>
  <c r="V105" i="11" s="1"/>
  <c r="V106" i="11" s="1"/>
  <c r="V107" i="11" s="1"/>
  <c r="V108" i="11" s="1"/>
  <c r="V109" i="11" s="1"/>
  <c r="V110" i="11" s="1"/>
  <c r="V111" i="11" s="1"/>
  <c r="AH104" i="11"/>
  <c r="AH105" i="11" s="1"/>
  <c r="BB104" i="11"/>
  <c r="BB105" i="11" s="1"/>
  <c r="AB105" i="11"/>
  <c r="AB106" i="11" s="1"/>
  <c r="AB107" i="11" s="1"/>
  <c r="AB108" i="11" s="1"/>
  <c r="AB109" i="11" s="1"/>
  <c r="AO105" i="11"/>
  <c r="AO106" i="11" s="1"/>
  <c r="AO107" i="11" s="1"/>
  <c r="J106" i="11"/>
  <c r="J107" i="11" s="1"/>
  <c r="AH106" i="11"/>
  <c r="AH107" i="11" s="1"/>
  <c r="AH108" i="11" s="1"/>
  <c r="AH109" i="11" s="1"/>
  <c r="AH110" i="11" s="1"/>
  <c r="AH111" i="11" s="1"/>
  <c r="BB106" i="11"/>
  <c r="BB107" i="11" s="1"/>
  <c r="D107" i="11"/>
  <c r="D108" i="11" s="1"/>
  <c r="D109" i="11" s="1"/>
  <c r="D110" i="11" s="1"/>
  <c r="J108" i="11"/>
  <c r="J109" i="11" s="1"/>
  <c r="J110" i="11" s="1"/>
  <c r="J111" i="11" s="1"/>
  <c r="J112" i="11" s="1"/>
  <c r="AO108" i="11"/>
  <c r="AO109" i="11" s="1"/>
  <c r="AO110" i="11" s="1"/>
  <c r="AO111" i="11" s="1"/>
  <c r="AO112" i="11" s="1"/>
  <c r="AO113" i="11" s="1"/>
  <c r="AU108" i="11"/>
  <c r="AU109" i="11" s="1"/>
  <c r="AU110" i="11" s="1"/>
  <c r="AU111" i="11" s="1"/>
  <c r="BB108" i="11"/>
  <c r="BB109" i="11" s="1"/>
  <c r="BB110" i="11" s="1"/>
  <c r="AB110" i="11"/>
  <c r="AB111" i="11" s="1"/>
  <c r="AB112" i="11" s="1"/>
  <c r="AB113" i="11" s="1"/>
  <c r="AB114" i="11" s="1"/>
  <c r="AB115" i="11" s="1"/>
  <c r="D111" i="11"/>
  <c r="D112" i="11" s="1"/>
  <c r="P111" i="11"/>
  <c r="P112" i="11" s="1"/>
  <c r="P113" i="11" s="1"/>
  <c r="P114" i="11" s="1"/>
  <c r="BB111" i="11"/>
  <c r="BB112" i="11" s="1"/>
  <c r="BB113" i="11" s="1"/>
  <c r="BB114" i="11" s="1"/>
  <c r="BB115" i="11" s="1"/>
  <c r="BB116" i="11" s="1"/>
  <c r="BB117" i="11" s="1"/>
  <c r="BB118" i="11" s="1"/>
  <c r="V112" i="11"/>
  <c r="V113" i="11" s="1"/>
  <c r="V114" i="11" s="1"/>
  <c r="AH112" i="11"/>
  <c r="AH113" i="11" s="1"/>
  <c r="AH114" i="11" s="1"/>
  <c r="AH115" i="11" s="1"/>
  <c r="AH116" i="11" s="1"/>
  <c r="AH117" i="11" s="1"/>
  <c r="AU112" i="11"/>
  <c r="AU113" i="11" s="1"/>
  <c r="AU114" i="11" s="1"/>
  <c r="AU115" i="11" s="1"/>
  <c r="AU116" i="11" s="1"/>
  <c r="D113" i="11"/>
  <c r="D114" i="11" s="1"/>
  <c r="D115" i="11" s="1"/>
  <c r="D116" i="11" s="1"/>
  <c r="D117" i="11" s="1"/>
  <c r="D118" i="11" s="1"/>
  <c r="D119" i="11" s="1"/>
  <c r="J113" i="11"/>
  <c r="J114" i="11" s="1"/>
  <c r="J115" i="11" s="1"/>
  <c r="AO114" i="11"/>
  <c r="AO115" i="11" s="1"/>
  <c r="AO116" i="11" s="1"/>
  <c r="AO117" i="11" s="1"/>
  <c r="P115" i="11"/>
  <c r="P116" i="11" s="1"/>
  <c r="V115" i="11"/>
  <c r="V116" i="11" s="1"/>
  <c r="V117" i="11" s="1"/>
  <c r="J116" i="11"/>
  <c r="J117" i="11" s="1"/>
  <c r="J118" i="11" s="1"/>
  <c r="J119" i="11" s="1"/>
  <c r="J120" i="11" s="1"/>
  <c r="J121" i="11" s="1"/>
  <c r="AB116" i="11"/>
  <c r="AB117" i="11" s="1"/>
  <c r="AB118" i="11" s="1"/>
  <c r="P117" i="11"/>
  <c r="P118" i="11" s="1"/>
  <c r="AU117" i="11"/>
  <c r="V118" i="11"/>
  <c r="V119" i="11" s="1"/>
  <c r="AH118" i="11"/>
  <c r="AH119" i="11" s="1"/>
  <c r="AO118" i="11"/>
  <c r="AO119" i="11" s="1"/>
  <c r="AU118" i="11"/>
  <c r="AU119" i="11" s="1"/>
  <c r="P119" i="11"/>
  <c r="P120" i="11" s="1"/>
  <c r="P121" i="11" s="1"/>
  <c r="AB119" i="11"/>
  <c r="AB120" i="11" s="1"/>
  <c r="AB121" i="11" s="1"/>
  <c r="BB119" i="11"/>
  <c r="D120" i="11"/>
  <c r="D121" i="11" s="1"/>
  <c r="V120" i="11"/>
  <c r="V121" i="11" s="1"/>
  <c r="AH120" i="11"/>
  <c r="AH121" i="11" s="1"/>
  <c r="AU120" i="11"/>
  <c r="AU121" i="11" s="1"/>
  <c r="BB120" i="11"/>
  <c r="BB121" i="11" s="1"/>
  <c r="BB122" i="11" s="1"/>
  <c r="D122" i="11"/>
  <c r="D123" i="11" s="1"/>
  <c r="J122" i="11"/>
  <c r="J123" i="11" s="1"/>
  <c r="P122" i="11"/>
  <c r="P123" i="11" s="1"/>
  <c r="V122" i="11"/>
  <c r="V123" i="11" s="1"/>
  <c r="AB122" i="11"/>
  <c r="AB123" i="11" s="1"/>
  <c r="AH122" i="11"/>
  <c r="AH123" i="11" s="1"/>
  <c r="AH124" i="11" s="1"/>
  <c r="AH125" i="11" s="1"/>
  <c r="BB123" i="11"/>
  <c r="BB124" i="11" s="1"/>
  <c r="AB124" i="11"/>
  <c r="AB125" i="11" s="1"/>
  <c r="BB125" i="11"/>
  <c r="BB126" i="11" s="1"/>
  <c r="E129" i="11"/>
  <c r="F129" i="11"/>
  <c r="G129" i="11"/>
  <c r="H129" i="11"/>
  <c r="K129" i="11"/>
  <c r="L129" i="11"/>
  <c r="M129" i="11"/>
  <c r="N129" i="11"/>
  <c r="Q129" i="11"/>
  <c r="R129" i="11"/>
  <c r="S129" i="11"/>
  <c r="T129" i="11"/>
  <c r="W129" i="11"/>
  <c r="X129" i="11"/>
  <c r="Y129" i="11"/>
  <c r="Z129" i="11"/>
  <c r="AC129" i="11"/>
  <c r="AD129" i="11"/>
  <c r="AE129" i="11"/>
  <c r="AF129" i="11"/>
  <c r="AI129" i="11"/>
  <c r="AJ129" i="11"/>
  <c r="AK129" i="11"/>
  <c r="AL129" i="11"/>
  <c r="AP129" i="11"/>
  <c r="AQ129" i="11"/>
  <c r="AR129" i="11"/>
  <c r="AS129" i="11"/>
  <c r="AV129" i="11"/>
  <c r="AW129" i="11"/>
  <c r="AX129" i="11"/>
  <c r="AY129" i="11"/>
  <c r="BC129" i="11"/>
  <c r="BD129" i="11"/>
  <c r="BE129" i="11"/>
  <c r="BF129" i="11"/>
  <c r="BI129" i="11"/>
  <c r="BJ129" i="11"/>
  <c r="BK129" i="11"/>
  <c r="BL129" i="11"/>
  <c r="BR129" i="11" l="1"/>
  <c r="BR128" i="11"/>
  <c r="BR85" i="11"/>
  <c r="BR86" i="11"/>
  <c r="BQ70" i="12"/>
  <c r="BR70" i="12" s="1"/>
  <c r="BQ104" i="12"/>
  <c r="BR104" i="12" s="1"/>
  <c r="BQ105" i="12"/>
  <c r="BR105" i="12" s="1"/>
  <c r="BQ34" i="12"/>
  <c r="BO40" i="12"/>
  <c r="BP40" i="12"/>
  <c r="BO58" i="12"/>
  <c r="BO66" i="12" s="1"/>
  <c r="BO55" i="12"/>
  <c r="BO56" i="12"/>
  <c r="BQ50" i="12"/>
  <c r="BR50" i="12" s="1"/>
  <c r="D87" i="12"/>
  <c r="BO85" i="12" s="1"/>
  <c r="BP58" i="12"/>
  <c r="BP66" i="12" s="1"/>
  <c r="BO44" i="12"/>
  <c r="BQ52" i="12"/>
  <c r="BR52" i="12" s="1"/>
  <c r="BQ51" i="12"/>
  <c r="BQ40" i="12"/>
  <c r="BR40" i="12" s="1"/>
  <c r="BQ42" i="12"/>
  <c r="BR42" i="12" s="1"/>
  <c r="BQ58" i="12"/>
  <c r="BO39" i="12"/>
  <c r="BO41" i="12"/>
  <c r="BO43" i="12"/>
  <c r="BQ44" i="12"/>
  <c r="BR44" i="12" s="1"/>
  <c r="BO45" i="12"/>
  <c r="BO63" i="12" s="1"/>
  <c r="BO46" i="12"/>
  <c r="BO48" i="12"/>
  <c r="BO49" i="12"/>
  <c r="BQ53" i="12"/>
  <c r="BR53" i="12" s="1"/>
  <c r="BQ54" i="12"/>
  <c r="BR54" i="12" s="1"/>
  <c r="BQ55" i="12"/>
  <c r="BQ56" i="12"/>
  <c r="BR56" i="12" s="1"/>
  <c r="BO57" i="12"/>
  <c r="BQ39" i="12"/>
  <c r="BQ41" i="12"/>
  <c r="BR41" i="12" s="1"/>
  <c r="BQ43" i="12"/>
  <c r="BR43" i="12" s="1"/>
  <c r="BO47" i="12"/>
  <c r="BO50" i="12"/>
  <c r="BQ45" i="12"/>
  <c r="BQ46" i="12"/>
  <c r="BQ48" i="12"/>
  <c r="BR48" i="12" s="1"/>
  <c r="BQ49" i="12"/>
  <c r="BR49" i="12" s="1"/>
  <c r="BO51" i="12"/>
  <c r="BO52" i="12"/>
  <c r="BQ57" i="12"/>
  <c r="BR57" i="12" s="1"/>
  <c r="BP52" i="12"/>
  <c r="BP51" i="12"/>
  <c r="AY72" i="12"/>
  <c r="J84" i="12"/>
  <c r="BQ69" i="12"/>
  <c r="BR34" i="12"/>
  <c r="BO54" i="12"/>
  <c r="BO53" i="12"/>
  <c r="BP42" i="12"/>
  <c r="BO42" i="12"/>
  <c r="BQ47" i="12"/>
  <c r="BR47" i="12" s="1"/>
  <c r="BQ35" i="12"/>
  <c r="BR35" i="12" s="1"/>
  <c r="BP39" i="12"/>
  <c r="BP41" i="12"/>
  <c r="BP43" i="12"/>
  <c r="BP47" i="12"/>
  <c r="BP50" i="12"/>
  <c r="BP44" i="12"/>
  <c r="BP57" i="12"/>
  <c r="BP49" i="12"/>
  <c r="BP48" i="12"/>
  <c r="BP46" i="12"/>
  <c r="BP45" i="12"/>
  <c r="BP63" i="12" s="1"/>
  <c r="BP56" i="12"/>
  <c r="BP55" i="12"/>
  <c r="BP54" i="12"/>
  <c r="BP53" i="12"/>
  <c r="D14" i="12"/>
  <c r="BO12" i="12" s="1"/>
  <c r="J17" i="12"/>
  <c r="BL45" i="11"/>
  <c r="BL88" i="11"/>
  <c r="J48" i="11"/>
  <c r="J92" i="11"/>
  <c r="BQ93" i="11" s="1"/>
  <c r="D92" i="11"/>
  <c r="BR42" i="11"/>
  <c r="BQ6" i="11"/>
  <c r="BQ10" i="11"/>
  <c r="BQ36" i="11" s="1"/>
  <c r="BQ14" i="11"/>
  <c r="BQ18" i="11"/>
  <c r="BQ22" i="11"/>
  <c r="BQ5" i="11"/>
  <c r="BQ9" i="11"/>
  <c r="BQ13" i="11"/>
  <c r="BQ17" i="11"/>
  <c r="BQ21" i="11"/>
  <c r="BQ25" i="11"/>
  <c r="BQ39" i="11" s="1"/>
  <c r="BQ4" i="11"/>
  <c r="BQ8" i="11"/>
  <c r="BQ12" i="11"/>
  <c r="BQ16" i="11"/>
  <c r="BQ20" i="11"/>
  <c r="BQ7" i="11"/>
  <c r="BQ11" i="11"/>
  <c r="BQ15" i="11"/>
  <c r="BQ19" i="11"/>
  <c r="D6" i="11"/>
  <c r="D51" i="11"/>
  <c r="BO92" i="12" l="1"/>
  <c r="BO79" i="12"/>
  <c r="BO86" i="12"/>
  <c r="BO78" i="12"/>
  <c r="BO90" i="12"/>
  <c r="BO76" i="12"/>
  <c r="BO87" i="12"/>
  <c r="BO74" i="12"/>
  <c r="BO80" i="12"/>
  <c r="BO98" i="12" s="1"/>
  <c r="BO75" i="12"/>
  <c r="BO77" i="12"/>
  <c r="BO16" i="12"/>
  <c r="BO17" i="12"/>
  <c r="BO23" i="12"/>
  <c r="BO31" i="12" s="1"/>
  <c r="BO15" i="12"/>
  <c r="BO19" i="12"/>
  <c r="BO18" i="12"/>
  <c r="BO5" i="12"/>
  <c r="BO22" i="12"/>
  <c r="BO7" i="12"/>
  <c r="BO14" i="12"/>
  <c r="BO9" i="12"/>
  <c r="BP67" i="12"/>
  <c r="BO4" i="12"/>
  <c r="BO6" i="12"/>
  <c r="BO10" i="12"/>
  <c r="BO28" i="12" s="1"/>
  <c r="BO8" i="12"/>
  <c r="BO11" i="12"/>
  <c r="BQ67" i="12"/>
  <c r="BR67" i="12" s="1"/>
  <c r="BR55" i="12"/>
  <c r="J18" i="12"/>
  <c r="BO21" i="12"/>
  <c r="BO13" i="12"/>
  <c r="BO20" i="12"/>
  <c r="BP65" i="12"/>
  <c r="BO93" i="12"/>
  <c r="BO101" i="12" s="1"/>
  <c r="BO89" i="12"/>
  <c r="BQ63" i="12"/>
  <c r="BR63" i="12" s="1"/>
  <c r="BR45" i="12"/>
  <c r="BO62" i="12"/>
  <c r="BO82" i="12"/>
  <c r="BO91" i="12"/>
  <c r="J85" i="12"/>
  <c r="BP87" i="12" s="1"/>
  <c r="BQ66" i="12"/>
  <c r="BR66" i="12" s="1"/>
  <c r="BR58" i="12"/>
  <c r="BP64" i="12"/>
  <c r="BO65" i="12"/>
  <c r="BK2" i="12"/>
  <c r="BR39" i="12"/>
  <c r="BQ62" i="12"/>
  <c r="BO64" i="12"/>
  <c r="BO67" i="12"/>
  <c r="BK37" i="12"/>
  <c r="BR69" i="12"/>
  <c r="BR51" i="12"/>
  <c r="BQ65" i="12"/>
  <c r="BR65" i="12" s="1"/>
  <c r="BO84" i="12"/>
  <c r="BP62" i="12"/>
  <c r="BQ64" i="12"/>
  <c r="BR64" i="12" s="1"/>
  <c r="BR46" i="12"/>
  <c r="BO88" i="12"/>
  <c r="BO81" i="12"/>
  <c r="BO83" i="12"/>
  <c r="BQ40" i="11"/>
  <c r="D52" i="11"/>
  <c r="BQ37" i="11"/>
  <c r="BQ96" i="11"/>
  <c r="BQ122" i="11" s="1"/>
  <c r="D7" i="11"/>
  <c r="BL2" i="11"/>
  <c r="BQ91" i="11"/>
  <c r="BQ94" i="11"/>
  <c r="BQ98" i="11"/>
  <c r="BQ102" i="11"/>
  <c r="BQ106" i="11"/>
  <c r="BQ100" i="11"/>
  <c r="BQ104" i="11"/>
  <c r="BQ108" i="11"/>
  <c r="BQ111" i="11"/>
  <c r="BQ125" i="11" s="1"/>
  <c r="BQ97" i="11"/>
  <c r="BQ38" i="11"/>
  <c r="BQ95" i="11"/>
  <c r="BQ101" i="11"/>
  <c r="BQ99" i="11"/>
  <c r="BQ105" i="11"/>
  <c r="D93" i="11"/>
  <c r="J49" i="11"/>
  <c r="BQ58" i="11" s="1"/>
  <c r="BQ103" i="11"/>
  <c r="BQ35" i="11"/>
  <c r="BQ90" i="11"/>
  <c r="BQ92" i="11"/>
  <c r="BQ107" i="11"/>
  <c r="BO97" i="12" l="1"/>
  <c r="BO102" i="12"/>
  <c r="BP75" i="12"/>
  <c r="BQ80" i="12"/>
  <c r="BQ98" i="12" s="1"/>
  <c r="BR98" i="12" s="1"/>
  <c r="BO29" i="12"/>
  <c r="BQ89" i="12"/>
  <c r="BR89" i="12" s="1"/>
  <c r="BP77" i="12"/>
  <c r="BP74" i="12"/>
  <c r="BQ74" i="12"/>
  <c r="BR74" i="12" s="1"/>
  <c r="BP89" i="12"/>
  <c r="BP92" i="12"/>
  <c r="BO27" i="12"/>
  <c r="BO30" i="12"/>
  <c r="BO99" i="12"/>
  <c r="BP84" i="12"/>
  <c r="BP85" i="12"/>
  <c r="BO100" i="12"/>
  <c r="BP81" i="12"/>
  <c r="BQ85" i="12"/>
  <c r="BR85" i="12" s="1"/>
  <c r="BP86" i="12"/>
  <c r="BQ93" i="12"/>
  <c r="BQ101" i="12" s="1"/>
  <c r="BR101" i="12" s="1"/>
  <c r="BQ91" i="12"/>
  <c r="BR91" i="12" s="1"/>
  <c r="BQ84" i="12"/>
  <c r="BR84" i="12" s="1"/>
  <c r="BQ86" i="12"/>
  <c r="BR86" i="12" s="1"/>
  <c r="BQ76" i="12"/>
  <c r="BR76" i="12" s="1"/>
  <c r="BQ63" i="11"/>
  <c r="BQ79" i="12"/>
  <c r="BR79" i="12" s="1"/>
  <c r="BP82" i="12"/>
  <c r="BQ77" i="12"/>
  <c r="BR77" i="12" s="1"/>
  <c r="BP68" i="12"/>
  <c r="BP93" i="12"/>
  <c r="BP101" i="12" s="1"/>
  <c r="BQ68" i="12"/>
  <c r="BR68" i="12" s="1"/>
  <c r="BR62" i="12"/>
  <c r="BP79" i="12"/>
  <c r="BO68" i="12"/>
  <c r="BQ87" i="12"/>
  <c r="BR87" i="12" s="1"/>
  <c r="BQ62" i="11"/>
  <c r="BQ52" i="11"/>
  <c r="BP90" i="12"/>
  <c r="BP80" i="12"/>
  <c r="BP98" i="12" s="1"/>
  <c r="BQ68" i="11"/>
  <c r="BQ82" i="11" s="1"/>
  <c r="BP83" i="12"/>
  <c r="BQ81" i="12"/>
  <c r="BQ78" i="12"/>
  <c r="BR78" i="12" s="1"/>
  <c r="BQ83" i="12"/>
  <c r="BR83" i="12" s="1"/>
  <c r="BQ88" i="12"/>
  <c r="BR88" i="12" s="1"/>
  <c r="BQ82" i="12"/>
  <c r="BR82" i="12" s="1"/>
  <c r="BP91" i="12"/>
  <c r="BQ75" i="12"/>
  <c r="BR75" i="12" s="1"/>
  <c r="BP78" i="12"/>
  <c r="BQ92" i="12"/>
  <c r="BR92" i="12" s="1"/>
  <c r="BQ56" i="11"/>
  <c r="BQ90" i="12"/>
  <c r="BP76" i="12"/>
  <c r="BO32" i="12"/>
  <c r="J19" i="12"/>
  <c r="BQ17" i="12" s="1"/>
  <c r="BR17" i="12" s="1"/>
  <c r="BP88" i="12"/>
  <c r="BQ41" i="11"/>
  <c r="BQ61" i="11"/>
  <c r="BQ49" i="11"/>
  <c r="BQ55" i="11"/>
  <c r="BQ51" i="11"/>
  <c r="BQ48" i="11"/>
  <c r="BQ126" i="11"/>
  <c r="BQ57" i="11"/>
  <c r="D8" i="11"/>
  <c r="BQ121" i="11"/>
  <c r="BQ53" i="11"/>
  <c r="BQ79" i="11" s="1"/>
  <c r="BQ54" i="11"/>
  <c r="BQ124" i="11"/>
  <c r="BQ65" i="11"/>
  <c r="BQ60" i="11"/>
  <c r="BQ64" i="11"/>
  <c r="BQ59" i="11"/>
  <c r="BQ123" i="11"/>
  <c r="BQ50" i="11"/>
  <c r="BQ47" i="11"/>
  <c r="D94" i="11"/>
  <c r="D53" i="11"/>
  <c r="BR62" i="11" s="1"/>
  <c r="BR80" i="12" l="1"/>
  <c r="BO103" i="12"/>
  <c r="BP13" i="12"/>
  <c r="BO33" i="12"/>
  <c r="BQ13" i="12"/>
  <c r="BR13" i="12" s="1"/>
  <c r="BQ18" i="12"/>
  <c r="BR18" i="12" s="1"/>
  <c r="BQ16" i="12"/>
  <c r="BR16" i="12" s="1"/>
  <c r="BQ7" i="12"/>
  <c r="BR7" i="12" s="1"/>
  <c r="BP9" i="12"/>
  <c r="BP100" i="12"/>
  <c r="BP6" i="12"/>
  <c r="BQ100" i="12"/>
  <c r="BR100" i="12" s="1"/>
  <c r="BQ83" i="11"/>
  <c r="BP99" i="12"/>
  <c r="BR93" i="12"/>
  <c r="BP97" i="12"/>
  <c r="BP14" i="12"/>
  <c r="BP23" i="12"/>
  <c r="BP31" i="12" s="1"/>
  <c r="BQ21" i="12"/>
  <c r="BR21" i="12" s="1"/>
  <c r="BQ12" i="12"/>
  <c r="BR12" i="12" s="1"/>
  <c r="BP19" i="12"/>
  <c r="BQ11" i="12"/>
  <c r="BP15" i="12"/>
  <c r="BQ19" i="12"/>
  <c r="BR19" i="12" s="1"/>
  <c r="BQ5" i="12"/>
  <c r="BR5" i="12" s="1"/>
  <c r="BP17" i="12"/>
  <c r="BP18" i="12"/>
  <c r="BP22" i="12"/>
  <c r="BQ15" i="12"/>
  <c r="BR15" i="12" s="1"/>
  <c r="BP12" i="12"/>
  <c r="BQ20" i="12"/>
  <c r="BP16" i="12"/>
  <c r="BQ6" i="12"/>
  <c r="BR6" i="12" s="1"/>
  <c r="BQ9" i="12"/>
  <c r="BR9" i="12" s="1"/>
  <c r="BQ10" i="12"/>
  <c r="BP5" i="12"/>
  <c r="BP10" i="12"/>
  <c r="BP28" i="12" s="1"/>
  <c r="BP7" i="12"/>
  <c r="BP21" i="12"/>
  <c r="BR90" i="12"/>
  <c r="BQ102" i="12"/>
  <c r="BR102" i="12" s="1"/>
  <c r="BP4" i="12"/>
  <c r="BQ22" i="12"/>
  <c r="BR22" i="12" s="1"/>
  <c r="BQ14" i="12"/>
  <c r="BR14" i="12" s="1"/>
  <c r="BQ4" i="12"/>
  <c r="BP8" i="12"/>
  <c r="BP11" i="12"/>
  <c r="BP102" i="12"/>
  <c r="BQ97" i="12"/>
  <c r="BQ23" i="12"/>
  <c r="BQ8" i="12"/>
  <c r="BR8" i="12" s="1"/>
  <c r="BP20" i="12"/>
  <c r="BR81" i="12"/>
  <c r="BQ99" i="12"/>
  <c r="BR99" i="12" s="1"/>
  <c r="BQ127" i="11"/>
  <c r="BQ78" i="11"/>
  <c r="BR68" i="11"/>
  <c r="BR82" i="11" s="1"/>
  <c r="BP55" i="11"/>
  <c r="BP54" i="11"/>
  <c r="BQ81" i="11"/>
  <c r="BP51" i="11"/>
  <c r="BR51" i="11"/>
  <c r="D95" i="11"/>
  <c r="BP53" i="11"/>
  <c r="BP79" i="11" s="1"/>
  <c r="BR63" i="11"/>
  <c r="BR49" i="11"/>
  <c r="BR53" i="11"/>
  <c r="D9" i="11"/>
  <c r="BP52" i="11"/>
  <c r="BP68" i="11"/>
  <c r="BP82" i="11" s="1"/>
  <c r="BP47" i="11"/>
  <c r="BP48" i="11"/>
  <c r="BP59" i="11"/>
  <c r="BR55" i="11"/>
  <c r="BR54" i="11"/>
  <c r="BP56" i="11"/>
  <c r="BR48" i="11"/>
  <c r="BP61" i="11"/>
  <c r="BR47" i="11"/>
  <c r="BR60" i="11"/>
  <c r="BP58" i="11"/>
  <c r="BP57" i="11"/>
  <c r="BR57" i="11"/>
  <c r="BP49" i="11"/>
  <c r="BP63" i="11"/>
  <c r="BR59" i="11"/>
  <c r="BR58" i="11"/>
  <c r="BP60" i="11"/>
  <c r="BR64" i="11"/>
  <c r="BP62" i="11"/>
  <c r="BR61" i="11"/>
  <c r="BR52" i="11"/>
  <c r="BP50" i="11"/>
  <c r="BR50" i="11"/>
  <c r="BP65" i="11"/>
  <c r="BR65" i="11"/>
  <c r="BP64" i="11"/>
  <c r="BQ80" i="11"/>
  <c r="BR56" i="11"/>
  <c r="BP32" i="12" l="1"/>
  <c r="BQ30" i="12"/>
  <c r="BR30" i="12" s="1"/>
  <c r="BP103" i="12"/>
  <c r="BP29" i="12"/>
  <c r="BR20" i="12"/>
  <c r="BQ32" i="12"/>
  <c r="BR32" i="12" s="1"/>
  <c r="BQ29" i="12"/>
  <c r="BR29" i="12" s="1"/>
  <c r="BR11" i="12"/>
  <c r="BQ27" i="12"/>
  <c r="BR4" i="12"/>
  <c r="BQ28" i="12"/>
  <c r="BR28" i="12" s="1"/>
  <c r="BR10" i="12"/>
  <c r="BR23" i="12"/>
  <c r="BQ31" i="12"/>
  <c r="BR31" i="12" s="1"/>
  <c r="BP27" i="12"/>
  <c r="BR97" i="12"/>
  <c r="BQ103" i="12"/>
  <c r="BR103" i="12" s="1"/>
  <c r="BP30" i="12"/>
  <c r="BQ84" i="11"/>
  <c r="BP80" i="11"/>
  <c r="BR80" i="11"/>
  <c r="BR83" i="11"/>
  <c r="BP81" i="11"/>
  <c r="D10" i="11"/>
  <c r="BR21" i="11" s="1"/>
  <c r="D96" i="11"/>
  <c r="BP105" i="11" s="1"/>
  <c r="BR78" i="11"/>
  <c r="BP78" i="11"/>
  <c r="BR81" i="11"/>
  <c r="BR79" i="11"/>
  <c r="BP83" i="11"/>
  <c r="BR111" i="11" l="1"/>
  <c r="BR125" i="11" s="1"/>
  <c r="BP97" i="11"/>
  <c r="BP96" i="11"/>
  <c r="BP122" i="11" s="1"/>
  <c r="BP106" i="11"/>
  <c r="BR100" i="11"/>
  <c r="BR18" i="11"/>
  <c r="BR10" i="11"/>
  <c r="BR36" i="11" s="1"/>
  <c r="BR108" i="11"/>
  <c r="BR98" i="11"/>
  <c r="BR105" i="11"/>
  <c r="BP95" i="11"/>
  <c r="BR104" i="11"/>
  <c r="BR99" i="11"/>
  <c r="BR27" i="12"/>
  <c r="BQ33" i="12"/>
  <c r="BR33" i="12" s="1"/>
  <c r="BP90" i="11"/>
  <c r="BP99" i="11"/>
  <c r="BR91" i="11"/>
  <c r="BR102" i="11"/>
  <c r="BP33" i="12"/>
  <c r="BP98" i="11"/>
  <c r="BR103" i="11"/>
  <c r="BP93" i="11"/>
  <c r="BP11" i="11"/>
  <c r="BR96" i="11"/>
  <c r="BR122" i="11" s="1"/>
  <c r="BP100" i="11"/>
  <c r="BR106" i="11"/>
  <c r="BP111" i="11"/>
  <c r="BP125" i="11" s="1"/>
  <c r="BP10" i="11"/>
  <c r="BP36" i="11" s="1"/>
  <c r="BR12" i="11"/>
  <c r="BP25" i="11"/>
  <c r="BP39" i="11" s="1"/>
  <c r="BP9" i="11"/>
  <c r="BP5" i="11"/>
  <c r="BP15" i="11"/>
  <c r="BR20" i="11"/>
  <c r="BR6" i="11"/>
  <c r="BP16" i="11"/>
  <c r="BR17" i="11"/>
  <c r="BP7" i="11"/>
  <c r="BP4" i="11"/>
  <c r="BP101" i="11"/>
  <c r="BR94" i="11"/>
  <c r="BR16" i="11"/>
  <c r="BR15" i="11"/>
  <c r="BR5" i="11"/>
  <c r="BP22" i="11"/>
  <c r="BR14" i="11"/>
  <c r="BR8" i="11"/>
  <c r="BP21" i="11"/>
  <c r="BP20" i="11"/>
  <c r="BP17" i="11"/>
  <c r="BR4" i="11"/>
  <c r="BR25" i="11"/>
  <c r="BP18" i="11"/>
  <c r="BR9" i="11"/>
  <c r="BP19" i="11"/>
  <c r="BP6" i="11"/>
  <c r="BP13" i="11"/>
  <c r="BR13" i="11"/>
  <c r="BR22" i="11"/>
  <c r="BR19" i="11"/>
  <c r="BR11" i="11"/>
  <c r="BP14" i="11"/>
  <c r="BP12" i="11"/>
  <c r="BP8" i="11"/>
  <c r="BR7" i="11"/>
  <c r="BP84" i="11"/>
  <c r="BP92" i="11"/>
  <c r="BR84" i="11"/>
  <c r="BR95" i="11"/>
  <c r="BP108" i="11"/>
  <c r="BP107" i="11"/>
  <c r="BR90" i="11"/>
  <c r="BP104" i="11"/>
  <c r="BR93" i="11"/>
  <c r="BR97" i="11"/>
  <c r="BP103" i="11"/>
  <c r="BR107" i="11"/>
  <c r="BR101" i="11"/>
  <c r="BP91" i="11"/>
  <c r="BR92" i="11"/>
  <c r="BP94" i="11"/>
  <c r="BP102" i="11"/>
  <c r="BP35" i="11" l="1"/>
  <c r="BR124" i="11"/>
  <c r="BP123" i="11"/>
  <c r="BR40" i="11"/>
  <c r="BP38" i="11"/>
  <c r="BP126" i="11"/>
  <c r="BP124" i="11"/>
  <c r="BP37" i="11"/>
  <c r="BP121" i="11"/>
  <c r="BR38" i="11"/>
  <c r="BR121" i="11"/>
  <c r="BP40" i="11"/>
  <c r="BR35" i="11"/>
  <c r="BR37" i="11"/>
  <c r="BR123" i="11"/>
  <c r="BR126" i="11"/>
  <c r="BS85" i="11"/>
  <c r="BS86" i="11"/>
  <c r="BR39" i="11"/>
  <c r="BP41" i="11" l="1"/>
  <c r="BP127" i="11"/>
  <c r="BR127" i="11"/>
  <c r="BR41" i="11"/>
  <c r="BS37" i="11" s="1"/>
  <c r="BS38" i="11" l="1"/>
  <c r="BS35" i="11"/>
  <c r="BS39" i="11"/>
  <c r="BS126" i="11"/>
  <c r="BS123" i="11"/>
  <c r="BS121" i="11"/>
  <c r="BS43" i="11"/>
  <c r="BS42" i="11"/>
  <c r="BS68" i="11"/>
  <c r="BS62" i="11"/>
  <c r="BS51" i="11"/>
  <c r="BS53" i="11"/>
  <c r="BS52" i="11"/>
  <c r="BS56" i="11"/>
  <c r="BS58" i="11"/>
  <c r="BS61" i="11"/>
  <c r="BS55" i="11"/>
  <c r="BS47" i="11"/>
  <c r="BS82" i="11"/>
  <c r="BS57" i="11"/>
  <c r="BS64" i="11"/>
  <c r="BS50" i="11"/>
  <c r="BS54" i="11"/>
  <c r="BS59" i="11"/>
  <c r="BS48" i="11"/>
  <c r="BS65" i="11"/>
  <c r="BS49" i="11"/>
  <c r="BS63" i="11"/>
  <c r="BS60" i="11"/>
  <c r="BS18" i="11"/>
  <c r="BS96" i="11"/>
  <c r="BS111" i="11"/>
  <c r="BS21" i="11"/>
  <c r="BS79" i="11"/>
  <c r="BS104" i="11"/>
  <c r="BS106" i="11"/>
  <c r="BS78" i="11"/>
  <c r="BS81" i="11"/>
  <c r="BS100" i="11"/>
  <c r="BS103" i="11"/>
  <c r="BS108" i="11"/>
  <c r="BS99" i="11"/>
  <c r="BS102" i="11"/>
  <c r="BS91" i="11"/>
  <c r="BS17" i="11"/>
  <c r="BS6" i="11"/>
  <c r="BS83" i="11"/>
  <c r="BS105" i="11"/>
  <c r="BS12" i="11"/>
  <c r="BS80" i="11"/>
  <c r="BS10" i="11"/>
  <c r="BS20" i="11"/>
  <c r="BS98" i="11"/>
  <c r="BS40" i="11"/>
  <c r="BS90" i="11"/>
  <c r="BS101" i="11"/>
  <c r="BS125" i="11"/>
  <c r="BS7" i="11"/>
  <c r="BS8" i="11"/>
  <c r="BS11" i="11"/>
  <c r="BS19" i="11"/>
  <c r="BS122" i="11"/>
  <c r="BS107" i="11"/>
  <c r="BS25" i="11"/>
  <c r="BS13" i="11"/>
  <c r="BS15" i="11"/>
  <c r="BS95" i="11"/>
  <c r="BS22" i="11"/>
  <c r="BS124" i="11"/>
  <c r="BS9" i="11"/>
  <c r="BS97" i="11"/>
  <c r="BS5" i="11"/>
  <c r="BS16" i="11"/>
  <c r="BS94" i="11"/>
  <c r="BS14" i="11"/>
  <c r="BS92" i="11"/>
  <c r="BS93" i="11"/>
  <c r="BS4" i="11"/>
  <c r="BS36" i="11"/>
  <c r="BS128" i="11"/>
  <c r="BS129" i="11"/>
</calcChain>
</file>

<file path=xl/sharedStrings.xml><?xml version="1.0" encoding="utf-8"?>
<sst xmlns="http://schemas.openxmlformats.org/spreadsheetml/2006/main" count="5548" uniqueCount="503">
  <si>
    <t>Öt éves osztatlan képzés első hat közös félévének, és A irányának tanterve</t>
  </si>
  <si>
    <t>1.félév</t>
  </si>
  <si>
    <t>2.félév</t>
  </si>
  <si>
    <t>3.félév</t>
  </si>
  <si>
    <t>4.félév</t>
  </si>
  <si>
    <t>5.félév</t>
  </si>
  <si>
    <t>6.félév</t>
  </si>
  <si>
    <t>7.félév</t>
  </si>
  <si>
    <t>8.félév</t>
  </si>
  <si>
    <t>9.félév</t>
  </si>
  <si>
    <t>10.félév</t>
  </si>
  <si>
    <t>Tsz.</t>
  </si>
  <si>
    <t>ősz</t>
  </si>
  <si>
    <t>tav.</t>
  </si>
  <si>
    <t>Σév</t>
  </si>
  <si>
    <t>arány</t>
  </si>
  <si>
    <t>Statika</t>
  </si>
  <si>
    <t>ST</t>
  </si>
  <si>
    <t>ÉpAlap</t>
  </si>
  <si>
    <t>LA</t>
  </si>
  <si>
    <t>Terv.gyak.</t>
  </si>
  <si>
    <t>TT</t>
  </si>
  <si>
    <t>Lakóép.terv.</t>
  </si>
  <si>
    <t>Közép.terv</t>
  </si>
  <si>
    <t>KO</t>
  </si>
  <si>
    <t>Ipariép.terv.</t>
  </si>
  <si>
    <t>IP</t>
  </si>
  <si>
    <t>Mezőg.ép.terv.</t>
  </si>
  <si>
    <t>Kplx.terv.</t>
  </si>
  <si>
    <t>••</t>
  </si>
  <si>
    <t>Dipl.terv</t>
  </si>
  <si>
    <t>v</t>
  </si>
  <si>
    <t>gy</t>
  </si>
  <si>
    <t>a</t>
  </si>
  <si>
    <t>Sziltan</t>
  </si>
  <si>
    <t>UI</t>
  </si>
  <si>
    <t>Városépítés</t>
  </si>
  <si>
    <t>××</t>
  </si>
  <si>
    <t>ÉpAny-Geol.</t>
  </si>
  <si>
    <t>EO</t>
  </si>
  <si>
    <t>EG</t>
  </si>
  <si>
    <t>Rúdszerk</t>
  </si>
  <si>
    <t>Szerk.terv</t>
  </si>
  <si>
    <t>EK</t>
  </si>
  <si>
    <t>Épszerk</t>
  </si>
  <si>
    <t>ES</t>
  </si>
  <si>
    <t>sz</t>
  </si>
  <si>
    <t>VB.szerk</t>
  </si>
  <si>
    <t>Ábrázoló</t>
  </si>
  <si>
    <t>AG</t>
  </si>
  <si>
    <t>Talajmech.</t>
  </si>
  <si>
    <t>ÉpAnyag</t>
  </si>
  <si>
    <t>MT</t>
  </si>
  <si>
    <t>Ép.elmélet</t>
  </si>
  <si>
    <t>ET</t>
  </si>
  <si>
    <t>Geodézia</t>
  </si>
  <si>
    <t>IT</t>
  </si>
  <si>
    <t>Rajz</t>
  </si>
  <si>
    <t>RA</t>
  </si>
  <si>
    <t>Épip. gazdt.</t>
  </si>
  <si>
    <t>Fa- fémszk.</t>
  </si>
  <si>
    <t>Ép.kiv-szerv.</t>
  </si>
  <si>
    <t>Plasztika</t>
  </si>
  <si>
    <t>Ép.kivitel</t>
  </si>
  <si>
    <t>TE</t>
  </si>
  <si>
    <t>GT</t>
  </si>
  <si>
    <t>ÉpTört</t>
  </si>
  <si>
    <t>Mérn.műv.lét.</t>
  </si>
  <si>
    <t>VT</t>
  </si>
  <si>
    <t>ÉpGép</t>
  </si>
  <si>
    <t>Matematika 1</t>
  </si>
  <si>
    <t>Fizika</t>
  </si>
  <si>
    <t>Szgép.alk</t>
  </si>
  <si>
    <t>Matematika</t>
  </si>
  <si>
    <t>Vál.tárgy</t>
  </si>
  <si>
    <t>Munkavéd.</t>
  </si>
  <si>
    <t>Kémia</t>
  </si>
  <si>
    <t>Kompozíció</t>
  </si>
  <si>
    <t>Alakrajz</t>
  </si>
  <si>
    <t>Pol.gazd.tan</t>
  </si>
  <si>
    <t>ÉpTört/Magy.</t>
  </si>
  <si>
    <t>TCs.</t>
  </si>
  <si>
    <t>ΣTeT</t>
  </si>
  <si>
    <t>Filozófia</t>
  </si>
  <si>
    <t>Tud.szoc.</t>
  </si>
  <si>
    <t>Kx-Di</t>
  </si>
  <si>
    <t>Képz.művt</t>
  </si>
  <si>
    <t>ΣMűT</t>
  </si>
  <si>
    <t>Testnevelés</t>
  </si>
  <si>
    <t>XX</t>
  </si>
  <si>
    <t>ΣART</t>
  </si>
  <si>
    <t>ΣVT</t>
  </si>
  <si>
    <t>Orosz nyelv</t>
  </si>
  <si>
    <t>NY</t>
  </si>
  <si>
    <t>Idegen nyelv</t>
  </si>
  <si>
    <t>Σkső</t>
  </si>
  <si>
    <t>ΣÉPK</t>
  </si>
  <si>
    <t>ea.</t>
  </si>
  <si>
    <t>gy.</t>
  </si>
  <si>
    <t>vi.</t>
  </si>
  <si>
    <t>kr.</t>
  </si>
  <si>
    <t>Σea.</t>
  </si>
  <si>
    <t>Σgy.</t>
  </si>
  <si>
    <t>Öt éves osztatlan képzés első hat közös félévének, és B irányának tanterve</t>
  </si>
  <si>
    <t>Belső berend.</t>
  </si>
  <si>
    <t>Kert &amp; táj</t>
  </si>
  <si>
    <t>Szerk.terv.</t>
  </si>
  <si>
    <t>Színdinamika</t>
  </si>
  <si>
    <t>Öt éves osztatlan képzés első hat közös félévének, és C irányának tanterve</t>
  </si>
  <si>
    <t>Városépítés1</t>
  </si>
  <si>
    <t>Városépítés2</t>
  </si>
  <si>
    <t>Városi közl.</t>
  </si>
  <si>
    <t>Öt éves osztatlan képzés első hat közös félévének, és tervezési szakirányának tanterve</t>
  </si>
  <si>
    <t>Ép.alap.2</t>
  </si>
  <si>
    <t>Lakóép.t.2</t>
  </si>
  <si>
    <t>Lakóép.t.3</t>
  </si>
  <si>
    <t>Közép.t.2</t>
  </si>
  <si>
    <t>Ipari ép.t.2</t>
  </si>
  <si>
    <t>Mezőg.ép.t.2</t>
  </si>
  <si>
    <t>Komplex 1</t>
  </si>
  <si>
    <t>Komplex 2</t>
  </si>
  <si>
    <t>f</t>
  </si>
  <si>
    <t>Ép.szerk.1</t>
  </si>
  <si>
    <t>Lakóép.t.1</t>
  </si>
  <si>
    <t>Közép.t.1</t>
  </si>
  <si>
    <t>Ipari ép.t.1</t>
  </si>
  <si>
    <t>Városép.3</t>
  </si>
  <si>
    <t>Városép.4</t>
  </si>
  <si>
    <t>Ép.alap.1</t>
  </si>
  <si>
    <t>Ép.kiv.3</t>
  </si>
  <si>
    <t>Terv.el.</t>
  </si>
  <si>
    <t>Ép.tört.1 A</t>
  </si>
  <si>
    <t>Ép.szerk.2</t>
  </si>
  <si>
    <t>Ép.szerk.3</t>
  </si>
  <si>
    <t>Városép.1</t>
  </si>
  <si>
    <t>Városép.2</t>
  </si>
  <si>
    <t>Kert és tájt.</t>
  </si>
  <si>
    <t>Ép.anyag 1</t>
  </si>
  <si>
    <t>Ép.kiv.1</t>
  </si>
  <si>
    <t>Mezőg.ép.t.1</t>
  </si>
  <si>
    <t>Rajz 1</t>
  </si>
  <si>
    <t>Sziltan 1</t>
  </si>
  <si>
    <t>Ép.szerk.7</t>
  </si>
  <si>
    <t xml:space="preserve">Belső terek </t>
  </si>
  <si>
    <t>Ép.anyag 2</t>
  </si>
  <si>
    <t>Ép.szerk.4</t>
  </si>
  <si>
    <t>Ép.anyag 3</t>
  </si>
  <si>
    <t>Sziltan 2</t>
  </si>
  <si>
    <t>Ép.szerk.6</t>
  </si>
  <si>
    <t>Ép.szerk.5</t>
  </si>
  <si>
    <t>Képzőm.tört.</t>
  </si>
  <si>
    <t>Szgép.alk.1</t>
  </si>
  <si>
    <t>Ép.tört.1 Ó</t>
  </si>
  <si>
    <t>Vb. tartó 1</t>
  </si>
  <si>
    <t>Acél tartó 2</t>
  </si>
  <si>
    <t>Rajz 8</t>
  </si>
  <si>
    <t>Ép.ökon.</t>
  </si>
  <si>
    <t>Tartósz.t.4</t>
  </si>
  <si>
    <t>Ábrázoló 1</t>
  </si>
  <si>
    <t>Rajz 3</t>
  </si>
  <si>
    <t>Fa tartó 3</t>
  </si>
  <si>
    <t>Ép.jog</t>
  </si>
  <si>
    <t>Ép.gazd.</t>
  </si>
  <si>
    <t>Ép.fizika</t>
  </si>
  <si>
    <t>Ép.gép.1</t>
  </si>
  <si>
    <t>Talajmech.1</t>
  </si>
  <si>
    <t>Közgazd.2</t>
  </si>
  <si>
    <t>Rajz 9 színd</t>
  </si>
  <si>
    <t>Ép.tört.3 K</t>
  </si>
  <si>
    <t>Ép.tört.4 Új</t>
  </si>
  <si>
    <t>Ábrázoló 2</t>
  </si>
  <si>
    <t>Ép.tört.5 XIX</t>
  </si>
  <si>
    <t>Ép.gép.2</t>
  </si>
  <si>
    <t>Ép.tört.7 M</t>
  </si>
  <si>
    <t>fakultatív</t>
  </si>
  <si>
    <t>Ép.tört.6 kt</t>
  </si>
  <si>
    <t>Rajz 7</t>
  </si>
  <si>
    <t>Rajz 5</t>
  </si>
  <si>
    <t>Közgazd.1</t>
  </si>
  <si>
    <t>Szgép.alk.2</t>
  </si>
  <si>
    <t>Szgép.seg.t.</t>
  </si>
  <si>
    <t>Rajz 6</t>
  </si>
  <si>
    <t>Tel. v.szoc.</t>
  </si>
  <si>
    <t>Id. nyelv</t>
  </si>
  <si>
    <t>Öt éves osztatlan képzés első hat közös félévének, és szerkezettervező szakirányának tanterve</t>
  </si>
  <si>
    <t>Ép.any.3</t>
  </si>
  <si>
    <t>Ép.szerk.9</t>
  </si>
  <si>
    <t>Tartósz.t.6</t>
  </si>
  <si>
    <t>Ép.kiv.5</t>
  </si>
  <si>
    <t>Tartósz.t.5</t>
  </si>
  <si>
    <t>Ép.szerk.10</t>
  </si>
  <si>
    <t>Öt éves osztatlan képzés első hat közös félévének, és urbanista szakirányának tanterve</t>
  </si>
  <si>
    <t>Ép.szerk.8</t>
  </si>
  <si>
    <t>Városép.5</t>
  </si>
  <si>
    <r>
      <rPr>
        <b/>
        <sz val="14"/>
        <rFont val="Cambria"/>
        <family val="1"/>
        <charset val="238"/>
        <scheme val="major"/>
      </rPr>
      <t>Öt éves</t>
    </r>
    <r>
      <rPr>
        <sz val="14"/>
        <rFont val="Cambria"/>
        <family val="1"/>
        <charset val="238"/>
        <scheme val="major"/>
      </rPr>
      <t xml:space="preserve"> osztatlan képzés első öt közös félévének, és </t>
    </r>
    <r>
      <rPr>
        <b/>
        <sz val="14"/>
        <rFont val="Cambria"/>
        <family val="1"/>
        <charset val="238"/>
        <scheme val="major"/>
      </rPr>
      <t>tervező szakirányának</t>
    </r>
    <r>
      <rPr>
        <sz val="14"/>
        <rFont val="Cambria"/>
        <family val="1"/>
        <charset val="238"/>
        <scheme val="major"/>
      </rPr>
      <t xml:space="preserve"> tanterve</t>
    </r>
  </si>
  <si>
    <t>Térkomp</t>
  </si>
  <si>
    <t>KOA101</t>
  </si>
  <si>
    <t>LAA202</t>
  </si>
  <si>
    <t>Lakó2</t>
  </si>
  <si>
    <t>LAA301</t>
  </si>
  <si>
    <t>KözÉp2</t>
  </si>
  <si>
    <t>KOA401</t>
  </si>
  <si>
    <t>Munhe2</t>
  </si>
  <si>
    <t>IPA501</t>
  </si>
  <si>
    <t>Város2</t>
  </si>
  <si>
    <t>UIA601</t>
  </si>
  <si>
    <t>TTerv3</t>
  </si>
  <si>
    <t>××T711</t>
  </si>
  <si>
    <t>Kpx1T</t>
  </si>
  <si>
    <t>••T811</t>
  </si>
  <si>
    <t>Kpx2T</t>
  </si>
  <si>
    <t>••T911</t>
  </si>
  <si>
    <t>••TD01</t>
  </si>
  <si>
    <t>(Kiskomplex)</t>
  </si>
  <si>
    <t>Terv</t>
  </si>
  <si>
    <t>ÉpTörA</t>
  </si>
  <si>
    <t>ÉpíBev</t>
  </si>
  <si>
    <t>UIA101</t>
  </si>
  <si>
    <t>KOA599</t>
  </si>
  <si>
    <t>ETO699</t>
  </si>
  <si>
    <t>Lakó1</t>
  </si>
  <si>
    <t>LAA201</t>
  </si>
  <si>
    <t>KözÉp1</t>
  </si>
  <si>
    <t>KOA301</t>
  </si>
  <si>
    <t>Munhe1</t>
  </si>
  <si>
    <t>IPA401</t>
  </si>
  <si>
    <t>Város1</t>
  </si>
  <si>
    <t>UIA501</t>
  </si>
  <si>
    <t>TTerv1</t>
  </si>
  <si>
    <t>××T601</t>
  </si>
  <si>
    <t>TartSz.</t>
  </si>
  <si>
    <t>ÉpSzBev</t>
  </si>
  <si>
    <t>ESA101</t>
  </si>
  <si>
    <t>(Körny.terv.)</t>
  </si>
  <si>
    <t>STT799</t>
  </si>
  <si>
    <t>ÉpSzk1</t>
  </si>
  <si>
    <t>ESA201</t>
  </si>
  <si>
    <t>ÉpSzk2</t>
  </si>
  <si>
    <t>ESA301</t>
  </si>
  <si>
    <t>TervMó</t>
  </si>
  <si>
    <t>KOA402</t>
  </si>
  <si>
    <t>ÉpSzk4</t>
  </si>
  <si>
    <t>ESA501</t>
  </si>
  <si>
    <t>TTerv2</t>
  </si>
  <si>
    <t>××T701</t>
  </si>
  <si>
    <t>ÉpSzk</t>
  </si>
  <si>
    <t>TartBev</t>
  </si>
  <si>
    <t>STA101</t>
  </si>
  <si>
    <t>ÉpSzk5</t>
  </si>
  <si>
    <t>ESA601</t>
  </si>
  <si>
    <t>(Belsőép.terv.)</t>
  </si>
  <si>
    <t>EST899</t>
  </si>
  <si>
    <t>ETT999</t>
  </si>
  <si>
    <t>ÉpSzk3</t>
  </si>
  <si>
    <t>ESA401</t>
  </si>
  <si>
    <t>KV•</t>
  </si>
  <si>
    <t>Környezet</t>
  </si>
  <si>
    <t>TervEl</t>
  </si>
  <si>
    <t>ETO921</t>
  </si>
  <si>
    <t>ÉpTört1</t>
  </si>
  <si>
    <t>ETA101</t>
  </si>
  <si>
    <t>ESA599</t>
  </si>
  <si>
    <t>STA201</t>
  </si>
  <si>
    <t>ÉpFiz</t>
  </si>
  <si>
    <t>EGA301</t>
  </si>
  <si>
    <t>ÉpGép1</t>
  </si>
  <si>
    <t>EGA501</t>
  </si>
  <si>
    <t>Épülettíp.</t>
  </si>
  <si>
    <t>Belső terek</t>
  </si>
  <si>
    <t>ÉpGép2</t>
  </si>
  <si>
    <t>EGA601</t>
  </si>
  <si>
    <t>Ábris1</t>
  </si>
  <si>
    <t>AGA102</t>
  </si>
  <si>
    <t>Szilt1</t>
  </si>
  <si>
    <t>STA301</t>
  </si>
  <si>
    <t>Szilt2</t>
  </si>
  <si>
    <t>STA401</t>
  </si>
  <si>
    <t>TartM</t>
  </si>
  <si>
    <t>STA501</t>
  </si>
  <si>
    <t>Építészet</t>
  </si>
  <si>
    <t>Rajz-forma</t>
  </si>
  <si>
    <t>KülTsz</t>
  </si>
  <si>
    <t>STT601</t>
  </si>
  <si>
    <t>ÉpTört2</t>
  </si>
  <si>
    <t>ETA201</t>
  </si>
  <si>
    <t>ÉpSz6T</t>
  </si>
  <si>
    <t>EST701</t>
  </si>
  <si>
    <t>ÉpAny</t>
  </si>
  <si>
    <t>EOEMA301</t>
  </si>
  <si>
    <t>Rajz1</t>
  </si>
  <si>
    <t>RAA101</t>
  </si>
  <si>
    <t>Ábris2</t>
  </si>
  <si>
    <t>AGA202</t>
  </si>
  <si>
    <t>STA499</t>
  </si>
  <si>
    <t>ÉpKiv2T</t>
  </si>
  <si>
    <t>EKT601</t>
  </si>
  <si>
    <t>ÉpTört4</t>
  </si>
  <si>
    <t>ETA401</t>
  </si>
  <si>
    <t>ÉpKiv1</t>
  </si>
  <si>
    <t>EKA501</t>
  </si>
  <si>
    <t>ÉpKiv3</t>
  </si>
  <si>
    <t>EKA701</t>
  </si>
  <si>
    <t>ÉpTört3</t>
  </si>
  <si>
    <t>ETA301</t>
  </si>
  <si>
    <t>MűemVéd</t>
  </si>
  <si>
    <t>ETT611</t>
  </si>
  <si>
    <t>ÉpTört5</t>
  </si>
  <si>
    <t>ETA501</t>
  </si>
  <si>
    <t>Műszaki</t>
  </si>
  <si>
    <t>ÉpInf2</t>
  </si>
  <si>
    <t>ITA401</t>
  </si>
  <si>
    <t>ÉpTört6</t>
  </si>
  <si>
    <t>ETO601</t>
  </si>
  <si>
    <t>Mat1</t>
  </si>
  <si>
    <t>TE90AX33</t>
  </si>
  <si>
    <t>Rajz2</t>
  </si>
  <si>
    <t>RAA201</t>
  </si>
  <si>
    <t>ÉpInf1</t>
  </si>
  <si>
    <t>ITA301</t>
  </si>
  <si>
    <t>MűvTört</t>
  </si>
  <si>
    <t>ETT721</t>
  </si>
  <si>
    <t>MaÉpT1</t>
  </si>
  <si>
    <t>ETO801</t>
  </si>
  <si>
    <t>MaÉpT2</t>
  </si>
  <si>
    <t>ETO901</t>
  </si>
  <si>
    <t>Épinf3</t>
  </si>
  <si>
    <t>ITA501</t>
  </si>
  <si>
    <t>Rajz3</t>
  </si>
  <si>
    <t>RAA301</t>
  </si>
  <si>
    <t>Rajz4</t>
  </si>
  <si>
    <t>RAA401</t>
  </si>
  <si>
    <t>Rajz6</t>
  </si>
  <si>
    <t>RAA601</t>
  </si>
  <si>
    <t>Rajz7</t>
  </si>
  <si>
    <t>RAO701</t>
  </si>
  <si>
    <t>Rajz8</t>
  </si>
  <si>
    <t>RAO801</t>
  </si>
  <si>
    <t>Rajz9</t>
  </si>
  <si>
    <t>RAT901</t>
  </si>
  <si>
    <t>Filoz.</t>
  </si>
  <si>
    <t>GT411099</t>
  </si>
  <si>
    <t>Mat2</t>
  </si>
  <si>
    <t>TE90AX34</t>
  </si>
  <si>
    <t>Szocio</t>
  </si>
  <si>
    <t>GT43A044</t>
  </si>
  <si>
    <t>Rajz5</t>
  </si>
  <si>
    <t>RAA501</t>
  </si>
  <si>
    <t>KGaz1</t>
  </si>
  <si>
    <t>GT301004</t>
  </si>
  <si>
    <t>KGaz2</t>
  </si>
  <si>
    <t>GT301924</t>
  </si>
  <si>
    <t>ÉpGazd</t>
  </si>
  <si>
    <t>EKA801</t>
  </si>
  <si>
    <t>ÉpJog</t>
  </si>
  <si>
    <t>EKO901</t>
  </si>
  <si>
    <r>
      <rPr>
        <b/>
        <sz val="14"/>
        <rFont val="Cambria"/>
        <family val="1"/>
        <charset val="238"/>
        <scheme val="major"/>
      </rPr>
      <t>Öt éves</t>
    </r>
    <r>
      <rPr>
        <sz val="14"/>
        <rFont val="Cambria"/>
        <family val="1"/>
        <charset val="238"/>
        <scheme val="major"/>
      </rPr>
      <t xml:space="preserve"> osztatlan képzés első öt közös félévének, és </t>
    </r>
    <r>
      <rPr>
        <b/>
        <sz val="14"/>
        <rFont val="Cambria"/>
        <family val="1"/>
        <charset val="238"/>
        <scheme val="major"/>
      </rPr>
      <t>műszaki szakirányának</t>
    </r>
    <r>
      <rPr>
        <sz val="14"/>
        <rFont val="Cambria"/>
        <family val="1"/>
        <charset val="238"/>
        <scheme val="major"/>
      </rPr>
      <t xml:space="preserve"> tanterve</t>
    </r>
  </si>
  <si>
    <t>KisKpxS</t>
  </si>
  <si>
    <t>••S711</t>
  </si>
  <si>
    <t>Kpx1S</t>
  </si>
  <si>
    <t>••S811</t>
  </si>
  <si>
    <t>Kpx2S</t>
  </si>
  <si>
    <t>••S911</t>
  </si>
  <si>
    <t>••SD01</t>
  </si>
  <si>
    <t>ÉpSzk7</t>
  </si>
  <si>
    <t>ESK801</t>
  </si>
  <si>
    <t>ÉpSz6S</t>
  </si>
  <si>
    <t>ESK701</t>
  </si>
  <si>
    <t>VBtar</t>
  </si>
  <si>
    <t>STK601</t>
  </si>
  <si>
    <t>STS801</t>
  </si>
  <si>
    <t>ÉpKiv</t>
  </si>
  <si>
    <t>Acél|Fa</t>
  </si>
  <si>
    <t>STK702</t>
  </si>
  <si>
    <t>EKS999</t>
  </si>
  <si>
    <t>STK703</t>
  </si>
  <si>
    <t>ÉpSzk8</t>
  </si>
  <si>
    <t>ESS901</t>
  </si>
  <si>
    <t>STS899</t>
  </si>
  <si>
    <t>ST0645</t>
  </si>
  <si>
    <t>ÉpAny2</t>
  </si>
  <si>
    <t>EOEMK601</t>
  </si>
  <si>
    <t>ST0650</t>
  </si>
  <si>
    <t>ESS999</t>
  </si>
  <si>
    <t>ÉpKiv2K</t>
  </si>
  <si>
    <t>EKK601</t>
  </si>
  <si>
    <t>ÉpKiv5</t>
  </si>
  <si>
    <t>EKS901</t>
  </si>
  <si>
    <t>ÉpKiv4</t>
  </si>
  <si>
    <t>EKK801</t>
  </si>
  <si>
    <t>ÉpAny3</t>
  </si>
  <si>
    <t>EOEMS901</t>
  </si>
  <si>
    <t>TalMec</t>
  </si>
  <si>
    <t>EOGTK701</t>
  </si>
  <si>
    <t>Geod.</t>
  </si>
  <si>
    <t>EOAFS701</t>
  </si>
  <si>
    <t>RAO702</t>
  </si>
  <si>
    <r>
      <rPr>
        <b/>
        <sz val="14"/>
        <rFont val="Cambria"/>
        <family val="1"/>
        <charset val="238"/>
        <scheme val="major"/>
      </rPr>
      <t>Négy éves</t>
    </r>
    <r>
      <rPr>
        <sz val="14"/>
        <rFont val="Cambria"/>
        <family val="1"/>
        <charset val="238"/>
        <scheme val="major"/>
      </rPr>
      <t xml:space="preserve"> kétciklusú képzés alapfokának, azaz </t>
    </r>
    <r>
      <rPr>
        <b/>
        <sz val="14"/>
        <rFont val="Cambria"/>
        <family val="1"/>
        <charset val="238"/>
        <scheme val="major"/>
      </rPr>
      <t>BSc kimenetének</t>
    </r>
    <r>
      <rPr>
        <sz val="14"/>
        <rFont val="Cambria"/>
        <family val="1"/>
        <charset val="238"/>
        <scheme val="major"/>
      </rPr>
      <t xml:space="preserve"> tanterve</t>
    </r>
  </si>
  <si>
    <t>BScDip1</t>
  </si>
  <si>
    <t>••B721</t>
  </si>
  <si>
    <t>BScDip2</t>
  </si>
  <si>
    <t>••BD01</t>
  </si>
  <si>
    <t>BScKx1</t>
  </si>
  <si>
    <t>••B711</t>
  </si>
  <si>
    <t>ÉpSz6B</t>
  </si>
  <si>
    <t>ESB701</t>
  </si>
  <si>
    <t>ÉS|AcFa</t>
  </si>
  <si>
    <t>STK701</t>
  </si>
  <si>
    <t>MaÉpT</t>
  </si>
  <si>
    <t>ETB701</t>
  </si>
  <si>
    <t>EKB801</t>
  </si>
  <si>
    <t>Specializációk:</t>
  </si>
  <si>
    <t>Ú</t>
  </si>
  <si>
    <t xml:space="preserve"> </t>
  </si>
  <si>
    <t>EK.m</t>
  </si>
  <si>
    <t>ÉTM2</t>
  </si>
  <si>
    <t>Fakultatív</t>
  </si>
  <si>
    <t>VT_</t>
  </si>
  <si>
    <t>DipTerv</t>
  </si>
  <si>
    <t>TE.k</t>
  </si>
  <si>
    <t>ES.μ</t>
  </si>
  <si>
    <t>AR.r</t>
  </si>
  <si>
    <t>EG.e</t>
  </si>
  <si>
    <t>ET.e</t>
  </si>
  <si>
    <t>KötVál</t>
  </si>
  <si>
    <t>KV.M</t>
  </si>
  <si>
    <t>ST.μ</t>
  </si>
  <si>
    <t>KV.K</t>
  </si>
  <si>
    <t>DipKut</t>
  </si>
  <si>
    <t>?</t>
  </si>
  <si>
    <t>SpecK</t>
  </si>
  <si>
    <t>ÉpSz</t>
  </si>
  <si>
    <t>ÉpTt</t>
  </si>
  <si>
    <t>ó.</t>
  </si>
  <si>
    <t>t.</t>
  </si>
  <si>
    <t>MÉpTört1</t>
  </si>
  <si>
    <t>SpecKötV</t>
  </si>
  <si>
    <t>EK.i</t>
  </si>
  <si>
    <t>IngSzakIsm</t>
  </si>
  <si>
    <t>UR.s</t>
  </si>
  <si>
    <t>KortVár</t>
  </si>
  <si>
    <t>GTK</t>
  </si>
  <si>
    <t>KözIngF</t>
  </si>
  <si>
    <t>ÉpMű</t>
  </si>
  <si>
    <t>Ing</t>
  </si>
  <si>
    <t>MÉpTört2</t>
  </si>
  <si>
    <t>KépzTört</t>
  </si>
  <si>
    <t>TanszGyak1</t>
  </si>
  <si>
    <t>TanszGyak2</t>
  </si>
  <si>
    <t>ÉpElmT2</t>
  </si>
  <si>
    <t>TervElm</t>
  </si>
  <si>
    <t>AR.s</t>
  </si>
  <si>
    <t>KutMódsz</t>
  </si>
  <si>
    <t>FenntVáros</t>
  </si>
  <si>
    <t>VárosV</t>
  </si>
  <si>
    <t>Spec-terv</t>
  </si>
  <si>
    <t>SP.k</t>
  </si>
  <si>
    <t>Pterv</t>
  </si>
  <si>
    <t>Spec</t>
  </si>
  <si>
    <t>ÉTM</t>
  </si>
  <si>
    <t>1. félév</t>
  </si>
  <si>
    <t>2. félév</t>
  </si>
  <si>
    <t>3. félév</t>
  </si>
  <si>
    <t>4. félév</t>
  </si>
  <si>
    <t>ET.t</t>
  </si>
  <si>
    <t>IngFejlAlap</t>
  </si>
  <si>
    <t>Tartó</t>
  </si>
  <si>
    <t>ÉpElmT1</t>
  </si>
  <si>
    <t>EOK</t>
  </si>
  <si>
    <t>EO-KV</t>
  </si>
  <si>
    <t>GTK-KV</t>
  </si>
  <si>
    <t>TE.e</t>
  </si>
  <si>
    <t>ÉpSzk KötV</t>
  </si>
  <si>
    <t>KutMódszertan</t>
  </si>
  <si>
    <t>EO-Geodesy</t>
  </si>
  <si>
    <t>Colour Dinamics</t>
  </si>
  <si>
    <t>Des Reinf Conc S</t>
  </si>
  <si>
    <t>Elective</t>
  </si>
  <si>
    <t>Oblig.elective</t>
  </si>
  <si>
    <t>CM2 - Building Project Management</t>
  </si>
  <si>
    <t>Bui Serv Eng 2</t>
  </si>
  <si>
    <t>Pres Hist.</t>
  </si>
  <si>
    <t>Diploma</t>
  </si>
  <si>
    <t>Hist of A 6</t>
  </si>
  <si>
    <t>BC6</t>
  </si>
  <si>
    <t>Economy 2</t>
  </si>
  <si>
    <t>Spec Load-B Str</t>
  </si>
  <si>
    <t>DiplPrepSpecCourse</t>
  </si>
  <si>
    <t>Real-Estate Development</t>
  </si>
  <si>
    <t>Design Theory</t>
  </si>
  <si>
    <t>Spec.Complementary</t>
  </si>
  <si>
    <t>Complex 1</t>
  </si>
  <si>
    <t>Complex 2</t>
  </si>
  <si>
    <t>Spec.Project</t>
  </si>
  <si>
    <t>II. "ÉPÍTÉSZET ÉS ÉPSZERK"</t>
  </si>
  <si>
    <t xml:space="preserve">III. "NUMERIKUS ESZKÖZÖK" </t>
  </si>
  <si>
    <t xml:space="preserve">I. "SZERKEZETEK" </t>
  </si>
  <si>
    <t>Építőművészet MSc</t>
  </si>
  <si>
    <t>Építészeti Örökség MSc</t>
  </si>
  <si>
    <t>Forma és szerkezet MSc</t>
  </si>
  <si>
    <t>Ingatlanfejlesztés MSc</t>
  </si>
  <si>
    <t>Környezettudatos és innovatív épületszerkezeti tervezés MSc</t>
  </si>
  <si>
    <t>Város/Építészet MSc</t>
  </si>
  <si>
    <t>Fenntartható építészet / Sustainable Architecture MSc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</si>
</sst>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[=0]&quot; █ &quot;;0"/>
    <numFmt numFmtId="167" formatCode="00_."/>
    <numFmt numFmtId="168" formatCode="0.0%"/>
    <numFmt numFmtId="169" formatCode="0_."/>
  </numFmts>
  <fonts count="61">
    <font>
      <sz val="10"/>
      <name val="Arial Narrow"/>
      <family val="2"/>
      <charset val="238"/>
      <scheme val="minor"/>
    </font>
    <font>
      <sz val="11"/>
      <color theme="1"/>
      <name val="Arial Narrow"/>
      <family val="2"/>
      <charset val="238"/>
      <scheme val="minor"/>
    </font>
    <font>
      <sz val="11"/>
      <color theme="1"/>
      <name val="Arial Narrow"/>
      <family val="2"/>
      <charset val="238"/>
      <scheme val="minor"/>
    </font>
    <font>
      <sz val="11"/>
      <color theme="1"/>
      <name val="Arial Narrow"/>
      <family val="2"/>
      <charset val="238"/>
      <scheme val="minor"/>
    </font>
    <font>
      <sz val="11"/>
      <color theme="1"/>
      <name val="Arial Narrow"/>
      <family val="2"/>
      <charset val="238"/>
      <scheme val="minor"/>
    </font>
    <font>
      <sz val="11"/>
      <color theme="1"/>
      <name val="Arial Narrow"/>
      <family val="2"/>
      <charset val="238"/>
      <scheme val="minor"/>
    </font>
    <font>
      <sz val="10"/>
      <name val="Arial CE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name val="Huni_Quorum Black BT"/>
      <family val="2"/>
    </font>
    <font>
      <sz val="9"/>
      <name val="Huni_Quorum Black BT"/>
      <family val="2"/>
    </font>
    <font>
      <sz val="8"/>
      <name val="Huni_Quorum Medium BT"/>
      <family val="2"/>
    </font>
    <font>
      <sz val="9"/>
      <name val="Huni_Quorum Medium BT"/>
      <family val="2"/>
    </font>
    <font>
      <sz val="8"/>
      <color indexed="16"/>
      <name val="Huni_Quorum Medium BT"/>
      <family val="2"/>
    </font>
    <font>
      <sz val="9"/>
      <color indexed="16"/>
      <name val="Huni_Quorum Black BT"/>
      <family val="2"/>
    </font>
    <font>
      <sz val="9"/>
      <color indexed="16"/>
      <name val="Huni_Quorum Medium BT"/>
      <family val="2"/>
    </font>
    <font>
      <sz val="9"/>
      <color indexed="18"/>
      <name val="Huni_Quorum Medium BT"/>
      <family val="2"/>
    </font>
    <font>
      <sz val="11"/>
      <color theme="0"/>
      <name val="Arial Narrow"/>
      <family val="2"/>
      <charset val="238"/>
      <scheme val="minor"/>
    </font>
    <font>
      <b/>
      <sz val="11"/>
      <color theme="0"/>
      <name val="Arial Narrow"/>
      <family val="2"/>
      <charset val="238"/>
      <scheme val="minor"/>
    </font>
    <font>
      <b/>
      <sz val="11"/>
      <color theme="1"/>
      <name val="Arial Narrow"/>
      <family val="2"/>
      <charset val="238"/>
      <scheme val="minor"/>
    </font>
    <font>
      <sz val="10"/>
      <name val="Arial Narrow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Arial Narrow"/>
      <family val="2"/>
      <charset val="238"/>
      <scheme val="minor"/>
    </font>
    <font>
      <b/>
      <sz val="13"/>
      <color theme="3"/>
      <name val="Arial Narrow"/>
      <family val="2"/>
      <charset val="238"/>
      <scheme val="minor"/>
    </font>
    <font>
      <b/>
      <sz val="11"/>
      <color theme="3"/>
      <name val="Arial Narrow"/>
      <family val="2"/>
      <charset val="238"/>
      <scheme val="minor"/>
    </font>
    <font>
      <sz val="11"/>
      <color rgb="FF006100"/>
      <name val="Arial Narrow"/>
      <family val="2"/>
      <charset val="238"/>
      <scheme val="minor"/>
    </font>
    <font>
      <sz val="11"/>
      <color rgb="FF9C0006"/>
      <name val="Arial Narrow"/>
      <family val="2"/>
      <charset val="238"/>
      <scheme val="minor"/>
    </font>
    <font>
      <sz val="11"/>
      <color rgb="FF9C6500"/>
      <name val="Arial Narrow"/>
      <family val="2"/>
      <charset val="238"/>
      <scheme val="minor"/>
    </font>
    <font>
      <sz val="11"/>
      <color rgb="FF3F3F76"/>
      <name val="Arial Narrow"/>
      <family val="2"/>
      <charset val="238"/>
      <scheme val="minor"/>
    </font>
    <font>
      <b/>
      <sz val="11"/>
      <color rgb="FF3F3F3F"/>
      <name val="Arial Narrow"/>
      <family val="2"/>
      <charset val="238"/>
      <scheme val="minor"/>
    </font>
    <font>
      <b/>
      <sz val="11"/>
      <color rgb="FFFA7D00"/>
      <name val="Arial Narrow"/>
      <family val="2"/>
      <charset val="238"/>
      <scheme val="minor"/>
    </font>
    <font>
      <sz val="11"/>
      <color rgb="FFFA7D00"/>
      <name val="Arial Narrow"/>
      <family val="2"/>
      <charset val="238"/>
      <scheme val="minor"/>
    </font>
    <font>
      <sz val="11"/>
      <color rgb="FFFF0000"/>
      <name val="Arial Narrow"/>
      <family val="2"/>
      <charset val="238"/>
      <scheme val="minor"/>
    </font>
    <font>
      <i/>
      <sz val="11"/>
      <color rgb="FF7F7F7F"/>
      <name val="Arial Narrow"/>
      <family val="2"/>
      <charset val="238"/>
      <scheme val="minor"/>
    </font>
    <font>
      <sz val="9"/>
      <name val="Arial Narrow"/>
      <family val="2"/>
      <charset val="238"/>
      <scheme val="minor"/>
    </font>
    <font>
      <b/>
      <sz val="9"/>
      <name val="Cambria"/>
      <family val="1"/>
      <charset val="238"/>
      <scheme val="major"/>
    </font>
    <font>
      <b/>
      <sz val="12"/>
      <color rgb="FFFFFFFF"/>
      <name val="Cambria"/>
      <family val="1"/>
      <charset val="238"/>
      <scheme val="major"/>
    </font>
    <font>
      <b/>
      <sz val="8"/>
      <color rgb="FFFFFFFF"/>
      <name val="Arial Narrow"/>
      <family val="2"/>
      <charset val="238"/>
      <scheme val="minor"/>
    </font>
    <font>
      <b/>
      <sz val="10"/>
      <color rgb="FFFFFFFF"/>
      <name val="Cambria"/>
      <family val="1"/>
      <charset val="238"/>
      <scheme val="major"/>
    </font>
    <font>
      <sz val="10"/>
      <name val="Arial Narrow"/>
      <family val="1"/>
      <charset val="238"/>
      <scheme val="minor"/>
    </font>
    <font>
      <sz val="10"/>
      <name val="Trebuchet MS"/>
      <family val="2"/>
      <charset val="238"/>
    </font>
    <font>
      <sz val="10"/>
      <color theme="1" tint="0.499984740745262"/>
      <name val="Arial Narrow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8"/>
      <name val="Arial Narrow"/>
      <family val="2"/>
      <charset val="238"/>
      <scheme val="minor"/>
    </font>
    <font>
      <b/>
      <sz val="10"/>
      <color theme="1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0"/>
      <color theme="1" tint="0.499984740745262"/>
      <name val="Trebuchet MS"/>
      <family val="2"/>
      <charset val="238"/>
    </font>
    <font>
      <sz val="10"/>
      <name val="Cambria"/>
      <family val="1"/>
      <charset val="238"/>
      <scheme val="major"/>
    </font>
    <font>
      <strike/>
      <sz val="9"/>
      <name val="Arial Narrow"/>
      <family val="2"/>
      <charset val="238"/>
      <scheme val="minor"/>
    </font>
    <font>
      <b/>
      <sz val="9"/>
      <color rgb="FF663333"/>
      <name val="Cambria"/>
      <family val="1"/>
      <charset val="238"/>
      <scheme val="major"/>
    </font>
    <font>
      <b/>
      <sz val="9"/>
      <color rgb="FF000066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color rgb="FF333333"/>
      <name val="Arial Narrow"/>
      <family val="2"/>
      <charset val="238"/>
      <scheme val="minor"/>
    </font>
    <font>
      <b/>
      <sz val="10"/>
      <color rgb="FF333333"/>
      <name val="Cambria"/>
      <family val="1"/>
      <charset val="238"/>
      <scheme val="major"/>
    </font>
    <font>
      <sz val="11"/>
      <color indexed="8"/>
      <name val="Calibri"/>
      <family val="2"/>
      <charset val="238"/>
    </font>
    <font>
      <b/>
      <sz val="8"/>
      <name val="Arial Narrow"/>
      <family val="2"/>
      <charset val="238"/>
      <scheme val="minor"/>
    </font>
    <font>
      <sz val="9"/>
      <color rgb="FFFFFFFF"/>
      <name val="Arial Narrow"/>
      <family val="2"/>
      <charset val="238"/>
      <scheme val="minor"/>
    </font>
    <font>
      <b/>
      <sz val="9"/>
      <color rgb="FFFF0000"/>
      <name val="Cambria"/>
      <family val="1"/>
      <charset val="238"/>
      <scheme val="major"/>
    </font>
    <font>
      <sz val="9"/>
      <color rgb="FFFF0000"/>
      <name val="Arial Narrow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9"/>
      <color rgb="FFFFFFFF"/>
      <name val="Cambria"/>
      <family val="1"/>
      <charset val="238"/>
      <scheme val="major"/>
    </font>
  </fonts>
  <fills count="8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0.3999755851924192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499984740745262"/>
        <bgColor indexed="65"/>
      </patternFill>
    </fill>
    <fill>
      <patternFill patternType="lightGray">
        <fgColor theme="0" tint="-0.499984740745262"/>
        <bgColor theme="7"/>
      </patternFill>
    </fill>
    <fill>
      <patternFill patternType="mediumGray">
        <fgColor theme="0" tint="-0.499984740745262"/>
        <bgColor theme="8"/>
      </patternFill>
    </fill>
    <fill>
      <patternFill patternType="lightGray">
        <fgColor theme="0" tint="-0.499984740745262"/>
        <bgColor theme="6"/>
      </patternFill>
    </fill>
    <fill>
      <patternFill patternType="mediumGray">
        <fgColor theme="0" tint="-0.499984740745262"/>
        <bgColor theme="3"/>
      </patternFill>
    </fill>
    <fill>
      <patternFill patternType="lightGray">
        <fgColor theme="0" tint="-0.499984740745262"/>
        <bgColor theme="3"/>
      </patternFill>
    </fill>
    <fill>
      <patternFill patternType="mediumGray">
        <fgColor theme="0" tint="-0.499984740745262"/>
        <bgColor theme="2"/>
      </patternFill>
    </fill>
    <fill>
      <patternFill patternType="solid">
        <fgColor theme="5" tint="-9.9978637043366805E-2"/>
        <bgColor indexed="64"/>
      </patternFill>
    </fill>
    <fill>
      <patternFill patternType="mediumGray">
        <fgColor theme="0" tint="-0.499984740745262"/>
        <bgColor theme="6"/>
      </patternFill>
    </fill>
    <fill>
      <patternFill patternType="solid">
        <fgColor theme="6" tint="-9.9978637043366805E-2"/>
        <bgColor indexed="64"/>
      </patternFill>
    </fill>
    <fill>
      <patternFill patternType="mediumGray">
        <fgColor theme="0" tint="-0.499984740745262"/>
        <bgColor theme="0" tint="-4.9989318521683403E-2"/>
      </patternFill>
    </fill>
    <fill>
      <patternFill patternType="solid">
        <fgColor theme="3" tint="-9.9978637043366805E-2"/>
        <bgColor indexed="64"/>
      </patternFill>
    </fill>
    <fill>
      <patternFill patternType="mediumGray">
        <fgColor theme="0" tint="-0.499984740745262"/>
        <bgColor theme="7"/>
      </patternFill>
    </fill>
    <fill>
      <patternFill patternType="mediumGray">
        <fgColor theme="0" tint="-0.499984740745262"/>
        <bgColor auto="1"/>
      </patternFill>
    </fill>
    <fill>
      <patternFill patternType="gray125">
        <fgColor theme="0" tint="-0.499984740745262"/>
        <bgColor theme="0" tint="-4.9989318521683403E-2"/>
      </patternFill>
    </fill>
    <fill>
      <patternFill patternType="gray125">
        <fgColor theme="0" tint="-0.499984740745262"/>
        <bgColor theme="8"/>
      </patternFill>
    </fill>
    <fill>
      <patternFill patternType="gray125">
        <fgColor theme="0" tint="-0.499984740745262"/>
        <bgColor theme="7"/>
      </patternFill>
    </fill>
    <fill>
      <patternFill patternType="gray125">
        <fgColor theme="0" tint="-0.499984740745262"/>
        <bgColor theme="3"/>
      </patternFill>
    </fill>
    <fill>
      <patternFill patternType="mediumGray">
        <fgColor theme="0" tint="-0.24994659260841701"/>
        <bgColor theme="7"/>
      </patternFill>
    </fill>
    <fill>
      <patternFill patternType="lightUp"/>
    </fill>
    <fill>
      <patternFill patternType="lightUp">
        <fgColor theme="9" tint="0.79998168889431442"/>
        <bgColor theme="5"/>
      </patternFill>
    </fill>
    <fill>
      <patternFill patternType="darkUp">
        <fgColor theme="2"/>
        <bgColor theme="8" tint="0.399945066682943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2"/>
        <bgColor theme="9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lightVertical">
        <fgColor rgb="FFCCCCCC"/>
        <bgColor theme="0" tint="0.7999816888943144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>
      <alignment vertical="center"/>
    </xf>
    <xf numFmtId="0" fontId="38" fillId="26" borderId="15">
      <alignment horizontal="left" vertical="center"/>
    </xf>
    <xf numFmtId="167" fontId="37" fillId="54" borderId="0">
      <alignment horizontal="center" vertical="center"/>
    </xf>
    <xf numFmtId="9" fontId="6" fillId="0" borderId="0" applyFont="0" applyFill="0" applyBorder="0" applyAlignment="0" applyProtection="0"/>
    <xf numFmtId="0" fontId="34" fillId="3" borderId="16" applyFill="0">
      <alignment horizontal="center" vertical="center"/>
    </xf>
    <xf numFmtId="166" fontId="34" fillId="4" borderId="3" applyFill="0">
      <alignment horizontal="right" vertical="center"/>
    </xf>
    <xf numFmtId="0" fontId="35" fillId="5" borderId="3" applyFill="0">
      <alignment horizontal="left" vertical="center"/>
    </xf>
    <xf numFmtId="0" fontId="37" fillId="11" borderId="17">
      <alignment vertical="center"/>
    </xf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8" applyNumberFormat="0" applyAlignment="0" applyProtection="0"/>
    <xf numFmtId="0" fontId="29" fillId="16" borderId="9" applyNumberFormat="0" applyAlignment="0" applyProtection="0"/>
    <xf numFmtId="0" fontId="30" fillId="16" borderId="8" applyNumberFormat="0" applyAlignment="0" applyProtection="0"/>
    <xf numFmtId="0" fontId="31" fillId="0" borderId="10" applyNumberFormat="0" applyFill="0" applyAlignment="0" applyProtection="0"/>
    <xf numFmtId="0" fontId="18" fillId="17" borderId="11" applyNumberFormat="0" applyAlignment="0" applyProtection="0"/>
    <xf numFmtId="0" fontId="32" fillId="0" borderId="0" applyNumberFormat="0" applyFill="0" applyBorder="0" applyAlignment="0" applyProtection="0"/>
    <xf numFmtId="0" fontId="7" fillId="18" borderId="12" applyNumberFormat="0" applyFont="0" applyAlignment="0" applyProtection="0"/>
    <xf numFmtId="0" fontId="33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4" fillId="4" borderId="1" applyFill="0">
      <alignment horizontal="left" vertical="center"/>
    </xf>
    <xf numFmtId="0" fontId="11" fillId="3" borderId="1" applyFill="0">
      <alignment horizontal="center" vertical="center"/>
    </xf>
    <xf numFmtId="0" fontId="10" fillId="5" borderId="2" applyFill="0">
      <alignment horizontal="left" vertical="center"/>
    </xf>
    <xf numFmtId="0" fontId="8" fillId="0" borderId="14">
      <alignment vertical="center"/>
    </xf>
    <xf numFmtId="166" fontId="12" fillId="4" borderId="2" applyFill="0">
      <alignment horizontal="right" vertical="center"/>
    </xf>
    <xf numFmtId="166" fontId="15" fillId="5" borderId="1" applyFill="0">
      <alignment horizontal="right" vertical="center"/>
    </xf>
    <xf numFmtId="166" fontId="16" fillId="6" borderId="2" applyFill="0">
      <alignment horizontal="right" vertical="center"/>
    </xf>
    <xf numFmtId="0" fontId="9" fillId="0" borderId="15" applyFill="0">
      <alignment horizontal="left" vertical="center"/>
    </xf>
    <xf numFmtId="0" fontId="38" fillId="20" borderId="15">
      <alignment horizontal="left" vertical="center"/>
    </xf>
    <xf numFmtId="0" fontId="36" fillId="54" borderId="18">
      <alignment vertical="center"/>
    </xf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17" fillId="52" borderId="0" applyNumberFormat="0" applyBorder="0" applyAlignment="0" applyProtection="0"/>
    <xf numFmtId="166" fontId="34" fillId="4" borderId="4" applyFill="0">
      <alignment horizontal="right" vertical="center"/>
    </xf>
    <xf numFmtId="0" fontId="20" fillId="7" borderId="0" applyFill="0">
      <alignment horizontal="center" vertical="center"/>
    </xf>
    <xf numFmtId="168" fontId="39" fillId="25" borderId="0" applyFill="0">
      <alignment horizontal="center" vertical="center"/>
    </xf>
    <xf numFmtId="0" fontId="40" fillId="0" borderId="0">
      <alignment horizontal="center" vertical="center"/>
    </xf>
    <xf numFmtId="0" fontId="35" fillId="5" borderId="4" applyFill="0">
      <alignment horizontal="left" vertical="center"/>
    </xf>
    <xf numFmtId="169" fontId="43" fillId="2" borderId="0" applyFill="0">
      <alignment horizontal="right" vertical="center"/>
    </xf>
    <xf numFmtId="0" fontId="43" fillId="0" borderId="20">
      <alignment vertical="center"/>
    </xf>
    <xf numFmtId="0" fontId="42" fillId="0" borderId="21" applyFill="0">
      <alignment horizontal="left" vertical="center"/>
    </xf>
    <xf numFmtId="166" fontId="34" fillId="5" borderId="0" applyFill="0">
      <alignment horizontal="right" vertical="center"/>
    </xf>
    <xf numFmtId="0" fontId="49" fillId="4" borderId="0" applyFill="0">
      <alignment horizontal="left" vertical="center"/>
    </xf>
    <xf numFmtId="166" fontId="50" fillId="6" borderId="4" applyFill="0">
      <alignment horizontal="left" vertical="center"/>
    </xf>
    <xf numFmtId="0" fontId="54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64">
    <xf numFmtId="0" fontId="0" fillId="0" borderId="0" xfId="0">
      <alignment vertical="center"/>
    </xf>
    <xf numFmtId="168" fontId="39" fillId="0" borderId="0" xfId="65" applyFill="1">
      <alignment horizontal="center" vertical="center"/>
    </xf>
    <xf numFmtId="0" fontId="37" fillId="11" borderId="17" xfId="7">
      <alignment vertical="center"/>
    </xf>
    <xf numFmtId="0" fontId="13" fillId="0" borderId="0" xfId="0" applyFont="1" applyAlignment="1">
      <alignment horizontal="right" vertical="center"/>
    </xf>
    <xf numFmtId="0" fontId="34" fillId="8" borderId="16" xfId="4" applyFill="1">
      <alignment horizontal="center" vertical="center"/>
    </xf>
    <xf numFmtId="0" fontId="35" fillId="8" borderId="3" xfId="6" applyFill="1">
      <alignment horizontal="left" vertical="center"/>
    </xf>
    <xf numFmtId="0" fontId="35" fillId="10" borderId="3" xfId="6" applyFill="1">
      <alignment horizontal="left" vertical="center"/>
    </xf>
    <xf numFmtId="166" fontId="34" fillId="10" borderId="3" xfId="5" applyFill="1">
      <alignment horizontal="right" vertical="center"/>
    </xf>
    <xf numFmtId="0" fontId="34" fillId="10" borderId="16" xfId="4" applyFill="1">
      <alignment horizontal="center" vertical="center"/>
    </xf>
    <xf numFmtId="0" fontId="34" fillId="21" borderId="16" xfId="4" applyFill="1">
      <alignment horizontal="center" vertical="center"/>
    </xf>
    <xf numFmtId="0" fontId="34" fillId="23" borderId="16" xfId="4" applyFill="1">
      <alignment horizontal="center" vertical="center"/>
    </xf>
    <xf numFmtId="0" fontId="34" fillId="24" borderId="16" xfId="4" applyFill="1">
      <alignment horizontal="center" vertical="center"/>
    </xf>
    <xf numFmtId="0" fontId="34" fillId="25" borderId="16" xfId="4" applyFill="1">
      <alignment horizontal="center" vertical="center"/>
    </xf>
    <xf numFmtId="0" fontId="35" fillId="9" borderId="3" xfId="6" applyFill="1">
      <alignment horizontal="left" vertical="center"/>
    </xf>
    <xf numFmtId="166" fontId="34" fillId="9" borderId="3" xfId="5" applyFill="1">
      <alignment horizontal="right" vertical="center"/>
    </xf>
    <xf numFmtId="0" fontId="34" fillId="9" borderId="16" xfId="4" applyFill="1">
      <alignment horizontal="center" vertical="center"/>
    </xf>
    <xf numFmtId="0" fontId="35" fillId="23" borderId="3" xfId="6" applyFill="1">
      <alignment horizontal="left" vertical="center"/>
    </xf>
    <xf numFmtId="166" fontId="34" fillId="23" borderId="3" xfId="5" applyFill="1">
      <alignment horizontal="right" vertical="center"/>
    </xf>
    <xf numFmtId="0" fontId="35" fillId="25" borderId="3" xfId="6" applyFill="1">
      <alignment horizontal="left" vertical="center"/>
    </xf>
    <xf numFmtId="166" fontId="34" fillId="25" borderId="3" xfId="5" applyFill="1">
      <alignment horizontal="right" vertical="center"/>
    </xf>
    <xf numFmtId="0" fontId="35" fillId="24" borderId="3" xfId="6" applyFill="1">
      <alignment horizontal="left" vertical="center"/>
    </xf>
    <xf numFmtId="166" fontId="34" fillId="24" borderId="3" xfId="5" applyFill="1">
      <alignment horizontal="right" vertical="center"/>
    </xf>
    <xf numFmtId="0" fontId="35" fillId="21" borderId="3" xfId="6" applyFill="1">
      <alignment horizontal="left" vertical="center"/>
    </xf>
    <xf numFmtId="166" fontId="34" fillId="21" borderId="3" xfId="5" applyFill="1">
      <alignment horizontal="right" vertical="center"/>
    </xf>
    <xf numFmtId="0" fontId="38" fillId="26" borderId="15" xfId="1">
      <alignment horizontal="left" vertical="center"/>
    </xf>
    <xf numFmtId="0" fontId="38" fillId="20" borderId="15" xfId="33">
      <alignment horizontal="left" vertical="center"/>
    </xf>
    <xf numFmtId="0" fontId="36" fillId="54" borderId="18" xfId="34">
      <alignment vertical="center"/>
    </xf>
    <xf numFmtId="167" fontId="37" fillId="54" borderId="0" xfId="2">
      <alignment horizontal="center" vertical="center"/>
    </xf>
    <xf numFmtId="0" fontId="35" fillId="53" borderId="3" xfId="6" applyFill="1">
      <alignment horizontal="left" vertical="center"/>
    </xf>
    <xf numFmtId="0" fontId="34" fillId="53" borderId="16" xfId="4" applyFill="1">
      <alignment horizontal="center" vertical="center"/>
    </xf>
    <xf numFmtId="166" fontId="34" fillId="8" borderId="3" xfId="5" applyFill="1">
      <alignment horizontal="right" vertical="center"/>
    </xf>
    <xf numFmtId="0" fontId="34" fillId="55" borderId="16" xfId="4" applyFill="1">
      <alignment horizontal="center" vertical="center"/>
    </xf>
    <xf numFmtId="0" fontId="36" fillId="54" borderId="19" xfId="34" applyBorder="1" applyAlignment="1">
      <alignment horizontal="center" vertical="center"/>
    </xf>
    <xf numFmtId="166" fontId="34" fillId="0" borderId="4" xfId="63" applyFill="1">
      <alignment horizontal="right" vertical="center"/>
    </xf>
    <xf numFmtId="166" fontId="34" fillId="19" borderId="4" xfId="63" applyFill="1">
      <alignment horizontal="right" vertical="center"/>
    </xf>
    <xf numFmtId="166" fontId="34" fillId="25" borderId="4" xfId="63" applyFill="1">
      <alignment horizontal="right" vertical="center"/>
    </xf>
    <xf numFmtId="166" fontId="34" fillId="21" borderId="4" xfId="63" applyFill="1">
      <alignment horizontal="right" vertical="center"/>
    </xf>
    <xf numFmtId="166" fontId="34" fillId="23" borderId="4" xfId="63" applyFill="1">
      <alignment horizontal="right" vertical="center"/>
    </xf>
    <xf numFmtId="0" fontId="20" fillId="0" borderId="0" xfId="64" applyFill="1">
      <alignment horizontal="center" vertical="center"/>
    </xf>
    <xf numFmtId="0" fontId="20" fillId="19" borderId="0" xfId="64" applyFill="1">
      <alignment horizontal="center" vertical="center"/>
    </xf>
    <xf numFmtId="0" fontId="20" fillId="25" borderId="0" xfId="64" applyFill="1">
      <alignment horizontal="center" vertical="center"/>
    </xf>
    <xf numFmtId="0" fontId="20" fillId="21" borderId="0" xfId="64" applyFill="1">
      <alignment horizontal="center" vertical="center"/>
    </xf>
    <xf numFmtId="0" fontId="20" fillId="23" borderId="0" xfId="64" applyFill="1">
      <alignment horizontal="center" vertical="center"/>
    </xf>
    <xf numFmtId="0" fontId="40" fillId="0" borderId="0" xfId="66">
      <alignment horizontal="center" vertical="center"/>
    </xf>
    <xf numFmtId="0" fontId="41" fillId="0" borderId="0" xfId="64" applyFont="1" applyFill="1">
      <alignment horizontal="center" vertical="center"/>
    </xf>
    <xf numFmtId="0" fontId="42" fillId="0" borderId="0" xfId="64" applyFont="1" applyFill="1">
      <alignment horizontal="center" vertical="center"/>
    </xf>
    <xf numFmtId="0" fontId="35" fillId="0" borderId="4" xfId="67" applyFill="1">
      <alignment horizontal="left" vertical="center"/>
    </xf>
    <xf numFmtId="168" fontId="39" fillId="24" borderId="0" xfId="65" applyFill="1">
      <alignment horizontal="center" vertical="center"/>
    </xf>
    <xf numFmtId="0" fontId="20" fillId="24" borderId="0" xfId="64" applyFill="1">
      <alignment horizontal="center" vertical="center"/>
    </xf>
    <xf numFmtId="0" fontId="41" fillId="24" borderId="0" xfId="64" applyFont="1" applyFill="1">
      <alignment horizontal="center" vertical="center"/>
    </xf>
    <xf numFmtId="0" fontId="42" fillId="24" borderId="0" xfId="64" applyFont="1" applyFill="1">
      <alignment horizontal="center" vertical="center"/>
    </xf>
    <xf numFmtId="169" fontId="43" fillId="0" borderId="0" xfId="68" applyFill="1">
      <alignment horizontal="right" vertical="center"/>
    </xf>
    <xf numFmtId="0" fontId="43" fillId="0" borderId="20" xfId="69">
      <alignment vertical="center"/>
    </xf>
    <xf numFmtId="169" fontId="43" fillId="24" borderId="0" xfId="68" applyFill="1">
      <alignment horizontal="right" vertical="center"/>
    </xf>
    <xf numFmtId="168" fontId="39" fillId="56" borderId="0" xfId="65" applyFill="1">
      <alignment horizontal="center" vertical="center"/>
    </xf>
    <xf numFmtId="0" fontId="20" fillId="56" borderId="0" xfId="64" applyFill="1">
      <alignment horizontal="center" vertical="center"/>
    </xf>
    <xf numFmtId="0" fontId="41" fillId="56" borderId="0" xfId="64" applyFont="1" applyFill="1">
      <alignment horizontal="center" vertical="center"/>
    </xf>
    <xf numFmtId="0" fontId="42" fillId="56" borderId="0" xfId="64" applyFont="1" applyFill="1">
      <alignment horizontal="center" vertical="center"/>
    </xf>
    <xf numFmtId="166" fontId="34" fillId="56" borderId="4" xfId="63" applyFill="1">
      <alignment horizontal="right" vertical="center"/>
    </xf>
    <xf numFmtId="0" fontId="35" fillId="56" borderId="4" xfId="67" applyFill="1">
      <alignment horizontal="left" vertical="center"/>
    </xf>
    <xf numFmtId="168" fontId="39" fillId="21" borderId="0" xfId="65" applyFill="1">
      <alignment horizontal="center" vertical="center"/>
    </xf>
    <xf numFmtId="0" fontId="41" fillId="21" borderId="0" xfId="64" applyFont="1" applyFill="1">
      <alignment horizontal="center" vertical="center"/>
    </xf>
    <xf numFmtId="0" fontId="42" fillId="21" borderId="0" xfId="64" applyFont="1" applyFill="1">
      <alignment horizontal="center" vertical="center"/>
    </xf>
    <xf numFmtId="0" fontId="20" fillId="22" borderId="0" xfId="64" applyFill="1">
      <alignment horizontal="center" vertical="center"/>
    </xf>
    <xf numFmtId="168" fontId="39" fillId="23" borderId="0" xfId="65" applyFill="1">
      <alignment horizontal="center" vertical="center"/>
    </xf>
    <xf numFmtId="0" fontId="41" fillId="23" borderId="0" xfId="64" applyFont="1" applyFill="1">
      <alignment horizontal="center" vertical="center"/>
    </xf>
    <xf numFmtId="0" fontId="42" fillId="23" borderId="0" xfId="64" applyFont="1" applyFill="1">
      <alignment horizontal="center" vertical="center"/>
    </xf>
    <xf numFmtId="166" fontId="34" fillId="22" borderId="4" xfId="63" applyFill="1">
      <alignment horizontal="right" vertical="center"/>
    </xf>
    <xf numFmtId="0" fontId="35" fillId="22" borderId="4" xfId="67" applyFill="1">
      <alignment horizontal="left" vertical="center"/>
    </xf>
    <xf numFmtId="168" fontId="39" fillId="19" borderId="0" xfId="65" applyFill="1">
      <alignment horizontal="center" vertical="center"/>
    </xf>
    <xf numFmtId="0" fontId="41" fillId="19" borderId="0" xfId="64" applyFont="1" applyFill="1">
      <alignment horizontal="center" vertical="center"/>
    </xf>
    <xf numFmtId="0" fontId="42" fillId="19" borderId="0" xfId="64" applyFont="1" applyFill="1">
      <alignment horizontal="center" vertical="center"/>
    </xf>
    <xf numFmtId="0" fontId="35" fillId="21" borderId="4" xfId="67" applyFill="1">
      <alignment horizontal="left" vertical="center"/>
    </xf>
    <xf numFmtId="168" fontId="39" fillId="25" borderId="0" xfId="65" applyFill="1">
      <alignment horizontal="center" vertical="center"/>
    </xf>
    <xf numFmtId="0" fontId="41" fillId="25" borderId="0" xfId="64" applyFont="1" applyFill="1">
      <alignment horizontal="center" vertical="center"/>
    </xf>
    <xf numFmtId="0" fontId="42" fillId="25" borderId="0" xfId="64" applyFont="1" applyFill="1">
      <alignment horizontal="center" vertical="center"/>
    </xf>
    <xf numFmtId="0" fontId="42" fillId="0" borderId="21" xfId="70">
      <alignment horizontal="left" vertical="center"/>
    </xf>
    <xf numFmtId="0" fontId="44" fillId="0" borderId="21" xfId="70" applyFont="1">
      <alignment horizontal="left" vertical="center"/>
    </xf>
    <xf numFmtId="0" fontId="35" fillId="23" borderId="4" xfId="67" applyFill="1">
      <alignment horizontal="left" vertical="center"/>
    </xf>
    <xf numFmtId="0" fontId="20" fillId="57" borderId="0" xfId="64" applyFill="1">
      <alignment horizontal="center" vertical="center"/>
    </xf>
    <xf numFmtId="0" fontId="20" fillId="58" borderId="0" xfId="64" applyFill="1">
      <alignment horizontal="center" vertical="center"/>
    </xf>
    <xf numFmtId="166" fontId="34" fillId="57" borderId="4" xfId="63" applyFill="1">
      <alignment horizontal="right" vertical="center"/>
    </xf>
    <xf numFmtId="0" fontId="35" fillId="57" borderId="4" xfId="67" applyFill="1">
      <alignment horizontal="left" vertical="center"/>
    </xf>
    <xf numFmtId="166" fontId="34" fillId="58" borderId="4" xfId="63" applyFill="1">
      <alignment horizontal="right" vertical="center"/>
    </xf>
    <xf numFmtId="0" fontId="35" fillId="58" borderId="4" xfId="67" applyFill="1">
      <alignment horizontal="left" vertical="center"/>
    </xf>
    <xf numFmtId="166" fontId="34" fillId="59" borderId="4" xfId="63" applyFill="1">
      <alignment horizontal="right" vertical="center"/>
    </xf>
    <xf numFmtId="0" fontId="35" fillId="59" borderId="4" xfId="67" applyFill="1">
      <alignment horizontal="left" vertical="center"/>
    </xf>
    <xf numFmtId="0" fontId="20" fillId="60" borderId="0" xfId="64" applyFill="1">
      <alignment horizontal="center" vertical="center"/>
    </xf>
    <xf numFmtId="166" fontId="34" fillId="60" borderId="4" xfId="63" applyFill="1">
      <alignment horizontal="right" vertical="center"/>
    </xf>
    <xf numFmtId="0" fontId="35" fillId="60" borderId="4" xfId="67" applyFill="1">
      <alignment horizontal="left" vertical="center"/>
    </xf>
    <xf numFmtId="0" fontId="20" fillId="61" borderId="0" xfId="64" applyFill="1">
      <alignment horizontal="center" vertical="center"/>
    </xf>
    <xf numFmtId="0" fontId="35" fillId="25" borderId="4" xfId="67" applyFill="1">
      <alignment horizontal="left" vertical="center"/>
    </xf>
    <xf numFmtId="166" fontId="34" fillId="61" borderId="4" xfId="63" applyFill="1">
      <alignment horizontal="right" vertical="center"/>
    </xf>
    <xf numFmtId="0" fontId="35" fillId="61" borderId="4" xfId="67" applyFill="1">
      <alignment horizontal="left" vertical="center"/>
    </xf>
    <xf numFmtId="0" fontId="20" fillId="62" borderId="0" xfId="64" applyFill="1">
      <alignment horizontal="center" vertical="center"/>
    </xf>
    <xf numFmtId="166" fontId="34" fillId="62" borderId="4" xfId="63" applyFill="1">
      <alignment horizontal="right" vertical="center"/>
    </xf>
    <xf numFmtId="0" fontId="35" fillId="62" borderId="4" xfId="67" applyFill="1">
      <alignment horizontal="left" vertical="center"/>
    </xf>
    <xf numFmtId="0" fontId="20" fillId="63" borderId="0" xfId="64" applyFill="1">
      <alignment horizontal="center" vertical="center"/>
    </xf>
    <xf numFmtId="0" fontId="35" fillId="19" borderId="4" xfId="67" applyFill="1">
      <alignment horizontal="left" vertical="center"/>
    </xf>
    <xf numFmtId="166" fontId="34" fillId="63" borderId="4" xfId="63" applyFill="1">
      <alignment horizontal="right" vertical="center"/>
    </xf>
    <xf numFmtId="0" fontId="35" fillId="63" borderId="4" xfId="67" applyFill="1">
      <alignment horizontal="left" vertical="center"/>
    </xf>
    <xf numFmtId="0" fontId="42" fillId="24" borderId="21" xfId="70" applyFill="1">
      <alignment horizontal="left" vertical="center"/>
    </xf>
    <xf numFmtId="0" fontId="40" fillId="24" borderId="0" xfId="66" applyFill="1">
      <alignment horizontal="center" vertical="center"/>
    </xf>
    <xf numFmtId="0" fontId="40" fillId="24" borderId="0" xfId="66" applyFill="1" applyAlignment="1">
      <alignment horizontal="right" vertical="center"/>
    </xf>
    <xf numFmtId="0" fontId="45" fillId="24" borderId="0" xfId="66" applyFont="1" applyFill="1" applyAlignment="1">
      <alignment horizontal="left" vertical="center"/>
    </xf>
    <xf numFmtId="0" fontId="40" fillId="64" borderId="0" xfId="66" applyFill="1">
      <alignment horizontal="center" vertical="center"/>
    </xf>
    <xf numFmtId="169" fontId="43" fillId="23" borderId="0" xfId="68" applyFill="1">
      <alignment horizontal="right" vertical="center"/>
    </xf>
    <xf numFmtId="0" fontId="20" fillId="65" borderId="0" xfId="64" applyFill="1">
      <alignment horizontal="center" vertical="center"/>
    </xf>
    <xf numFmtId="166" fontId="34" fillId="65" borderId="4" xfId="63" applyFill="1">
      <alignment horizontal="right" vertical="center"/>
    </xf>
    <xf numFmtId="0" fontId="35" fillId="65" borderId="4" xfId="67" applyFill="1">
      <alignment horizontal="left" vertical="center"/>
    </xf>
    <xf numFmtId="0" fontId="42" fillId="23" borderId="21" xfId="70" applyFill="1">
      <alignment horizontal="left" vertical="center"/>
    </xf>
    <xf numFmtId="0" fontId="40" fillId="23" borderId="0" xfId="66" applyFill="1">
      <alignment horizontal="center" vertical="center"/>
    </xf>
    <xf numFmtId="0" fontId="40" fillId="23" borderId="0" xfId="66" applyFill="1" applyAlignment="1">
      <alignment horizontal="right" vertical="center"/>
    </xf>
    <xf numFmtId="0" fontId="45" fillId="23" borderId="0" xfId="66" applyFont="1" applyFill="1" applyAlignment="1">
      <alignment horizontal="left" vertical="center"/>
    </xf>
    <xf numFmtId="0" fontId="40" fillId="66" borderId="0" xfId="66" applyFill="1">
      <alignment horizontal="center" vertical="center"/>
    </xf>
    <xf numFmtId="169" fontId="43" fillId="25" borderId="0" xfId="68" applyFill="1">
      <alignment horizontal="right" vertical="center"/>
    </xf>
    <xf numFmtId="0" fontId="20" fillId="67" borderId="0" xfId="64" applyFill="1">
      <alignment horizontal="center" vertical="center"/>
    </xf>
    <xf numFmtId="166" fontId="34" fillId="67" borderId="4" xfId="63" applyFill="1">
      <alignment horizontal="right" vertical="center"/>
    </xf>
    <xf numFmtId="0" fontId="35" fillId="67" borderId="4" xfId="67" applyFill="1">
      <alignment horizontal="left" vertical="center"/>
    </xf>
    <xf numFmtId="0" fontId="42" fillId="25" borderId="21" xfId="70" applyFill="1">
      <alignment horizontal="left" vertical="center"/>
    </xf>
    <xf numFmtId="0" fontId="40" fillId="25" borderId="0" xfId="66" applyFill="1">
      <alignment horizontal="center" vertical="center"/>
    </xf>
    <xf numFmtId="0" fontId="40" fillId="25" borderId="0" xfId="66" applyFill="1" applyAlignment="1">
      <alignment horizontal="right" vertical="center"/>
    </xf>
    <xf numFmtId="0" fontId="45" fillId="25" borderId="0" xfId="66" applyFont="1" applyFill="1" applyAlignment="1">
      <alignment horizontal="left" vertical="center"/>
    </xf>
    <xf numFmtId="0" fontId="40" fillId="68" borderId="0" xfId="66" applyFill="1">
      <alignment horizontal="center" vertical="center"/>
    </xf>
    <xf numFmtId="0" fontId="20" fillId="59" borderId="0" xfId="64" applyFill="1">
      <alignment horizontal="center" vertical="center"/>
    </xf>
    <xf numFmtId="0" fontId="35" fillId="69" borderId="4" xfId="67" applyFill="1">
      <alignment horizontal="left" vertical="center"/>
    </xf>
    <xf numFmtId="166" fontId="34" fillId="69" borderId="4" xfId="63" applyFill="1">
      <alignment horizontal="right" vertical="center"/>
    </xf>
    <xf numFmtId="0" fontId="20" fillId="69" borderId="0" xfId="64" applyFill="1">
      <alignment horizontal="center" vertical="center"/>
    </xf>
    <xf numFmtId="0" fontId="35" fillId="70" borderId="4" xfId="67" applyFill="1">
      <alignment horizontal="left" vertical="center"/>
    </xf>
    <xf numFmtId="166" fontId="34" fillId="70" borderId="4" xfId="63" applyFill="1">
      <alignment horizontal="right" vertical="center"/>
    </xf>
    <xf numFmtId="0" fontId="20" fillId="70" borderId="0" xfId="64" applyFill="1">
      <alignment horizontal="center" vertical="center"/>
    </xf>
    <xf numFmtId="0" fontId="46" fillId="0" borderId="0" xfId="66" applyFont="1">
      <alignment horizontal="center" vertical="center"/>
    </xf>
    <xf numFmtId="0" fontId="47" fillId="0" borderId="0" xfId="66" applyFont="1">
      <alignment horizontal="center" vertical="center"/>
    </xf>
    <xf numFmtId="166" fontId="34" fillId="23" borderId="0" xfId="71" applyFill="1">
      <alignment horizontal="right" vertical="center"/>
    </xf>
    <xf numFmtId="166" fontId="48" fillId="60" borderId="0" xfId="71" applyFont="1" applyFill="1">
      <alignment horizontal="right" vertical="center"/>
    </xf>
    <xf numFmtId="0" fontId="49" fillId="23" borderId="0" xfId="72" applyFill="1">
      <alignment horizontal="left" vertical="center"/>
    </xf>
    <xf numFmtId="166" fontId="34" fillId="60" borderId="0" xfId="71" applyFill="1">
      <alignment horizontal="right" vertical="center"/>
    </xf>
    <xf numFmtId="0" fontId="0" fillId="60" borderId="0" xfId="64" applyFont="1" applyFill="1">
      <alignment horizontal="center" vertical="center"/>
    </xf>
    <xf numFmtId="166" fontId="50" fillId="60" borderId="4" xfId="73" applyFill="1">
      <alignment horizontal="left" vertical="center"/>
    </xf>
    <xf numFmtId="0" fontId="0" fillId="25" borderId="0" xfId="64" applyFont="1" applyFill="1">
      <alignment horizontal="center" vertical="center"/>
    </xf>
    <xf numFmtId="0" fontId="43" fillId="25" borderId="20" xfId="69" applyFill="1">
      <alignment vertical="center"/>
    </xf>
    <xf numFmtId="166" fontId="34" fillId="25" borderId="0" xfId="71" applyFill="1">
      <alignment horizontal="right" vertical="center"/>
    </xf>
    <xf numFmtId="0" fontId="49" fillId="25" borderId="0" xfId="72" applyFill="1">
      <alignment horizontal="left" vertical="center"/>
    </xf>
    <xf numFmtId="0" fontId="51" fillId="24" borderId="0" xfId="66" applyFont="1" applyFill="1" applyAlignment="1">
      <alignment horizontal="left" vertical="center"/>
    </xf>
    <xf numFmtId="0" fontId="20" fillId="71" borderId="0" xfId="64" applyFill="1">
      <alignment horizontal="center" vertical="center"/>
    </xf>
    <xf numFmtId="166" fontId="34" fillId="71" borderId="4" xfId="63" applyFill="1">
      <alignment horizontal="right" vertical="center"/>
    </xf>
    <xf numFmtId="0" fontId="35" fillId="71" borderId="4" xfId="67" applyFill="1">
      <alignment horizontal="left" vertical="center"/>
    </xf>
    <xf numFmtId="0" fontId="20" fillId="72" borderId="0" xfId="64" applyFill="1">
      <alignment horizontal="center" vertical="center"/>
    </xf>
    <xf numFmtId="0" fontId="20" fillId="73" borderId="0" xfId="64" applyFill="1">
      <alignment horizontal="center" vertical="center"/>
    </xf>
    <xf numFmtId="166" fontId="34" fillId="72" borderId="4" xfId="63" applyFill="1">
      <alignment horizontal="right" vertical="center"/>
    </xf>
    <xf numFmtId="0" fontId="35" fillId="72" borderId="4" xfId="67" applyFill="1">
      <alignment horizontal="left" vertical="center"/>
    </xf>
    <xf numFmtId="166" fontId="34" fillId="73" borderId="4" xfId="63" applyFill="1">
      <alignment horizontal="right" vertical="center"/>
    </xf>
    <xf numFmtId="0" fontId="35" fillId="73" borderId="4" xfId="67" applyFill="1">
      <alignment horizontal="left" vertical="center"/>
    </xf>
    <xf numFmtId="166" fontId="34" fillId="65" borderId="0" xfId="71" applyFill="1">
      <alignment horizontal="right" vertical="center"/>
    </xf>
    <xf numFmtId="0" fontId="49" fillId="60" borderId="0" xfId="72" applyFill="1">
      <alignment horizontal="left" vertical="center"/>
    </xf>
    <xf numFmtId="0" fontId="49" fillId="65" borderId="0" xfId="72" applyFill="1">
      <alignment horizontal="left" vertical="center"/>
    </xf>
    <xf numFmtId="166" fontId="34" fillId="70" borderId="0" xfId="71" applyFill="1">
      <alignment horizontal="right" vertical="center"/>
    </xf>
    <xf numFmtId="0" fontId="49" fillId="70" borderId="0" xfId="72" applyFill="1">
      <alignment horizontal="left" vertical="center"/>
    </xf>
    <xf numFmtId="0" fontId="20" fillId="74" borderId="0" xfId="64" applyFill="1">
      <alignment horizontal="center" vertical="center"/>
    </xf>
    <xf numFmtId="166" fontId="34" fillId="74" borderId="4" xfId="63" applyFill="1">
      <alignment horizontal="right" vertical="center"/>
    </xf>
    <xf numFmtId="0" fontId="35" fillId="74" borderId="4" xfId="67" applyFill="1">
      <alignment horizontal="left" vertical="center"/>
    </xf>
    <xf numFmtId="0" fontId="51" fillId="23" borderId="0" xfId="66" applyFont="1" applyFill="1" applyAlignment="1">
      <alignment horizontal="left" vertical="center"/>
    </xf>
    <xf numFmtId="0" fontId="20" fillId="75" borderId="0" xfId="64" applyFill="1">
      <alignment horizontal="center" vertical="center"/>
    </xf>
    <xf numFmtId="166" fontId="34" fillId="75" borderId="4" xfId="63" applyFill="1">
      <alignment horizontal="right" vertical="center"/>
    </xf>
    <xf numFmtId="0" fontId="35" fillId="75" borderId="4" xfId="67" applyFill="1">
      <alignment horizontal="left" vertical="center"/>
    </xf>
    <xf numFmtId="166" fontId="50" fillId="65" borderId="4" xfId="73" applyFill="1">
      <alignment horizontal="left" vertical="center"/>
    </xf>
    <xf numFmtId="166" fontId="50" fillId="61" borderId="4" xfId="73" applyFill="1">
      <alignment horizontal="left" vertical="center"/>
    </xf>
    <xf numFmtId="166" fontId="34" fillId="63" borderId="0" xfId="71" applyFill="1">
      <alignment horizontal="right" vertical="center"/>
    </xf>
    <xf numFmtId="0" fontId="49" fillId="61" borderId="0" xfId="72" applyFill="1">
      <alignment horizontal="left" vertical="center"/>
    </xf>
    <xf numFmtId="0" fontId="49" fillId="63" borderId="0" xfId="72" applyFill="1">
      <alignment horizontal="left" vertical="center"/>
    </xf>
    <xf numFmtId="166" fontId="34" fillId="61" borderId="0" xfId="71" applyFill="1">
      <alignment horizontal="right" vertical="center"/>
    </xf>
    <xf numFmtId="0" fontId="51" fillId="25" borderId="0" xfId="66" applyFont="1" applyFill="1" applyAlignment="1">
      <alignment horizontal="left" vertical="center"/>
    </xf>
    <xf numFmtId="0" fontId="52" fillId="25" borderId="0" xfId="64" applyFont="1" applyFill="1">
      <alignment horizontal="center" vertical="center"/>
    </xf>
    <xf numFmtId="0" fontId="52" fillId="19" borderId="0" xfId="64" applyFont="1" applyFill="1">
      <alignment horizontal="center" vertical="center"/>
    </xf>
    <xf numFmtId="0" fontId="52" fillId="23" borderId="0" xfId="64" applyFont="1" applyFill="1">
      <alignment horizontal="center" vertical="center"/>
    </xf>
    <xf numFmtId="0" fontId="52" fillId="21" borderId="0" xfId="64" applyFont="1" applyFill="1">
      <alignment horizontal="center" vertical="center"/>
    </xf>
    <xf numFmtId="0" fontId="52" fillId="56" borderId="0" xfId="64" applyFont="1" applyFill="1">
      <alignment horizontal="center" vertical="center"/>
    </xf>
    <xf numFmtId="0" fontId="52" fillId="24" borderId="0" xfId="64" applyFont="1" applyFill="1">
      <alignment horizontal="center" vertical="center"/>
    </xf>
    <xf numFmtId="0" fontId="53" fillId="0" borderId="21" xfId="70" applyFont="1">
      <alignment horizontal="left" vertical="center"/>
    </xf>
    <xf numFmtId="0" fontId="52" fillId="0" borderId="0" xfId="64" applyFont="1" applyFill="1">
      <alignment horizontal="center" vertical="center"/>
    </xf>
    <xf numFmtId="0" fontId="55" fillId="11" borderId="17" xfId="7" applyFont="1">
      <alignment vertical="center"/>
    </xf>
    <xf numFmtId="0" fontId="34" fillId="24" borderId="16" xfId="4" applyFill="1" applyAlignment="1">
      <alignment horizontal="left" vertical="center"/>
    </xf>
    <xf numFmtId="0" fontId="35" fillId="28" borderId="3" xfId="6" applyFill="1">
      <alignment horizontal="left" vertical="center"/>
    </xf>
    <xf numFmtId="166" fontId="34" fillId="28" borderId="3" xfId="5" applyFill="1">
      <alignment horizontal="right" vertical="center"/>
    </xf>
    <xf numFmtId="0" fontId="34" fillId="28" borderId="16" xfId="4" applyFill="1">
      <alignment horizontal="center" vertical="center"/>
    </xf>
    <xf numFmtId="0" fontId="35" fillId="27" borderId="3" xfId="6" applyFill="1">
      <alignment horizontal="left" vertical="center"/>
    </xf>
    <xf numFmtId="166" fontId="34" fillId="27" borderId="3" xfId="5" applyFill="1">
      <alignment horizontal="right" vertical="center"/>
    </xf>
    <xf numFmtId="0" fontId="34" fillId="27" borderId="16" xfId="4" applyFill="1">
      <alignment horizontal="center" vertical="center"/>
    </xf>
    <xf numFmtId="0" fontId="56" fillId="76" borderId="22" xfId="4" applyFont="1" applyFill="1" applyBorder="1">
      <alignment horizontal="center" vertical="center"/>
    </xf>
    <xf numFmtId="0" fontId="35" fillId="77" borderId="3" xfId="6" applyFill="1">
      <alignment horizontal="left" vertical="center"/>
    </xf>
    <xf numFmtId="166" fontId="34" fillId="77" borderId="3" xfId="5" applyFill="1">
      <alignment horizontal="right" vertical="center"/>
    </xf>
    <xf numFmtId="0" fontId="34" fillId="77" borderId="16" xfId="4" applyFill="1">
      <alignment horizontal="center" vertical="center"/>
    </xf>
    <xf numFmtId="0" fontId="35" fillId="78" borderId="3" xfId="6" applyFill="1">
      <alignment horizontal="left" vertical="center"/>
    </xf>
    <xf numFmtId="166" fontId="34" fillId="78" borderId="3" xfId="5" applyFill="1">
      <alignment horizontal="right" vertical="center"/>
    </xf>
    <xf numFmtId="0" fontId="34" fillId="78" borderId="16" xfId="4" applyFill="1">
      <alignment horizontal="center" vertical="center"/>
    </xf>
    <xf numFmtId="0" fontId="35" fillId="19" borderId="3" xfId="6" applyFill="1">
      <alignment horizontal="left" vertical="center"/>
    </xf>
    <xf numFmtId="166" fontId="34" fillId="19" borderId="3" xfId="5" applyFill="1">
      <alignment horizontal="right" vertical="center"/>
    </xf>
    <xf numFmtId="0" fontId="34" fillId="19" borderId="16" xfId="4" applyFill="1">
      <alignment horizontal="center" vertical="center"/>
    </xf>
    <xf numFmtId="0" fontId="35" fillId="80" borderId="3" xfId="6" applyFill="1">
      <alignment horizontal="left" vertical="center"/>
    </xf>
    <xf numFmtId="166" fontId="34" fillId="80" borderId="3" xfId="5" applyFill="1">
      <alignment horizontal="right" vertical="center"/>
    </xf>
    <xf numFmtId="0" fontId="34" fillId="80" borderId="16" xfId="4" applyFill="1">
      <alignment horizontal="center" vertical="center"/>
    </xf>
    <xf numFmtId="0" fontId="57" fillId="79" borderId="3" xfId="6" applyFont="1" applyFill="1">
      <alignment horizontal="left" vertical="center"/>
    </xf>
    <xf numFmtId="166" fontId="58" fillId="79" borderId="3" xfId="5" applyFont="1" applyFill="1">
      <alignment horizontal="right" vertical="center"/>
    </xf>
    <xf numFmtId="0" fontId="58" fillId="79" borderId="16" xfId="4" applyFont="1" applyFill="1">
      <alignment horizontal="center" vertical="center"/>
    </xf>
    <xf numFmtId="0" fontId="34" fillId="81" borderId="16" xfId="4" applyFill="1">
      <alignment horizontal="center" vertical="center"/>
    </xf>
    <xf numFmtId="0" fontId="35" fillId="82" borderId="3" xfId="6" applyFill="1">
      <alignment horizontal="left" vertical="center"/>
    </xf>
    <xf numFmtId="166" fontId="34" fillId="82" borderId="3" xfId="5" applyFill="1">
      <alignment horizontal="right" vertical="center"/>
    </xf>
    <xf numFmtId="0" fontId="55" fillId="82" borderId="17" xfId="7" applyFont="1" applyFill="1">
      <alignment vertical="center"/>
    </xf>
    <xf numFmtId="0" fontId="34" fillId="82" borderId="16" xfId="4" applyFill="1">
      <alignment horizontal="center" vertical="center"/>
    </xf>
    <xf numFmtId="0" fontId="55" fillId="11" borderId="23" xfId="7" applyFont="1" applyBorder="1">
      <alignment vertical="center"/>
    </xf>
    <xf numFmtId="0" fontId="35" fillId="28" borderId="24" xfId="6" applyFill="1" applyBorder="1">
      <alignment horizontal="left" vertical="center"/>
    </xf>
    <xf numFmtId="166" fontId="34" fillId="28" borderId="24" xfId="5" applyFill="1" applyBorder="1">
      <alignment horizontal="right" vertical="center"/>
    </xf>
    <xf numFmtId="0" fontId="35" fillId="10" borderId="25" xfId="6" applyFill="1" applyBorder="1">
      <alignment horizontal="left" vertical="center"/>
    </xf>
    <xf numFmtId="166" fontId="34" fillId="10" borderId="26" xfId="5" applyFill="1" applyBorder="1">
      <alignment horizontal="right" vertical="center"/>
    </xf>
    <xf numFmtId="0" fontId="34" fillId="10" borderId="27" xfId="4" applyFill="1" applyBorder="1">
      <alignment horizontal="center" vertical="center"/>
    </xf>
    <xf numFmtId="0" fontId="34" fillId="10" borderId="28" xfId="4" applyFill="1" applyBorder="1">
      <alignment horizontal="center" vertical="center"/>
    </xf>
    <xf numFmtId="0" fontId="34" fillId="10" borderId="29" xfId="4" applyFill="1" applyBorder="1">
      <alignment horizontal="center" vertical="center"/>
    </xf>
    <xf numFmtId="0" fontId="35" fillId="81" borderId="16" xfId="4" applyFont="1" applyFill="1" applyAlignment="1">
      <alignment horizontal="center" vertical="center" wrapText="1"/>
    </xf>
    <xf numFmtId="0" fontId="35" fillId="84" borderId="16" xfId="4" applyFont="1" applyFill="1" applyAlignment="1">
      <alignment horizontal="center" vertical="center" wrapText="1"/>
    </xf>
    <xf numFmtId="166" fontId="59" fillId="10" borderId="3" xfId="5" applyFont="1" applyFill="1">
      <alignment horizontal="right" vertical="center"/>
    </xf>
    <xf numFmtId="166" fontId="59" fillId="10" borderId="26" xfId="5" applyFont="1" applyFill="1" applyBorder="1">
      <alignment horizontal="right" vertical="center"/>
    </xf>
    <xf numFmtId="0" fontId="59" fillId="55" borderId="16" xfId="4" applyFont="1" applyFill="1">
      <alignment horizontal="center" vertical="center"/>
    </xf>
    <xf numFmtId="166" fontId="59" fillId="9" borderId="3" xfId="5" applyFont="1" applyFill="1">
      <alignment horizontal="right" vertical="center"/>
    </xf>
    <xf numFmtId="0" fontId="59" fillId="82" borderId="16" xfId="4" applyFont="1" applyFill="1">
      <alignment horizontal="center" vertical="center"/>
    </xf>
    <xf numFmtId="0" fontId="35" fillId="83" borderId="3" xfId="6" applyFill="1">
      <alignment horizontal="left" vertical="center"/>
    </xf>
    <xf numFmtId="166" fontId="59" fillId="83" borderId="3" xfId="5" applyFont="1" applyFill="1">
      <alignment horizontal="right" vertical="center"/>
    </xf>
    <xf numFmtId="166" fontId="59" fillId="28" borderId="3" xfId="5" applyFont="1" applyFill="1">
      <alignment horizontal="right" vertical="center"/>
    </xf>
    <xf numFmtId="0" fontId="59" fillId="10" borderId="27" xfId="4" applyFont="1" applyFill="1" applyBorder="1">
      <alignment horizontal="center" vertical="center"/>
    </xf>
    <xf numFmtId="0" fontId="59" fillId="10" borderId="28" xfId="4" applyFont="1" applyFill="1" applyBorder="1">
      <alignment horizontal="center" vertical="center"/>
    </xf>
    <xf numFmtId="0" fontId="59" fillId="10" borderId="29" xfId="4" applyFont="1" applyFill="1" applyBorder="1">
      <alignment horizontal="center" vertical="center"/>
    </xf>
    <xf numFmtId="0" fontId="59" fillId="9" borderId="16" xfId="4" applyFont="1" applyFill="1">
      <alignment horizontal="center" vertical="center"/>
    </xf>
    <xf numFmtId="0" fontId="59" fillId="83" borderId="16" xfId="4" applyFont="1" applyFill="1">
      <alignment horizontal="center" vertical="center"/>
    </xf>
    <xf numFmtId="0" fontId="59" fillId="81" borderId="16" xfId="4" applyFont="1" applyFill="1">
      <alignment horizontal="center" vertical="center"/>
    </xf>
    <xf numFmtId="166" fontId="59" fillId="24" borderId="3" xfId="5" applyFont="1" applyFill="1">
      <alignment horizontal="right" vertical="center"/>
    </xf>
    <xf numFmtId="166" fontId="59" fillId="80" borderId="3" xfId="5" applyFont="1" applyFill="1">
      <alignment horizontal="right" vertical="center"/>
    </xf>
    <xf numFmtId="0" fontId="59" fillId="24" borderId="16" xfId="4" applyFont="1" applyFill="1">
      <alignment horizontal="center" vertical="center"/>
    </xf>
    <xf numFmtId="0" fontId="59" fillId="80" borderId="16" xfId="4" applyFont="1" applyFill="1">
      <alignment horizontal="center" vertical="center"/>
    </xf>
    <xf numFmtId="0" fontId="59" fillId="28" borderId="16" xfId="4" applyFont="1" applyFill="1">
      <alignment horizontal="center" vertical="center"/>
    </xf>
    <xf numFmtId="0" fontId="59" fillId="24" borderId="16" xfId="4" applyFont="1" applyFill="1" applyAlignment="1">
      <alignment horizontal="left" vertical="center"/>
    </xf>
    <xf numFmtId="166" fontId="59" fillId="21" borderId="3" xfId="5" applyFont="1" applyFill="1">
      <alignment horizontal="right" vertical="center"/>
    </xf>
    <xf numFmtId="166" fontId="59" fillId="8" borderId="3" xfId="5" applyFont="1" applyFill="1">
      <alignment horizontal="right" vertical="center"/>
    </xf>
    <xf numFmtId="0" fontId="59" fillId="21" borderId="16" xfId="4" applyFont="1" applyFill="1">
      <alignment horizontal="center" vertical="center"/>
    </xf>
    <xf numFmtId="0" fontId="59" fillId="8" borderId="16" xfId="4" applyFont="1" applyFill="1">
      <alignment horizontal="center" vertical="center"/>
    </xf>
    <xf numFmtId="166" fontId="59" fillId="25" borderId="3" xfId="5" applyFont="1" applyFill="1">
      <alignment horizontal="right" vertical="center"/>
    </xf>
    <xf numFmtId="0" fontId="59" fillId="25" borderId="16" xfId="4" applyFont="1" applyFill="1">
      <alignment horizontal="center" vertical="center"/>
    </xf>
    <xf numFmtId="0" fontId="59" fillId="10" borderId="16" xfId="4" applyFont="1" applyFill="1">
      <alignment horizontal="center" vertical="center"/>
    </xf>
    <xf numFmtId="166" fontId="59" fillId="19" borderId="3" xfId="5" applyFont="1" applyFill="1">
      <alignment horizontal="right" vertical="center"/>
    </xf>
    <xf numFmtId="0" fontId="59" fillId="84" borderId="16" xfId="4" applyFont="1" applyFill="1">
      <alignment horizontal="center" vertical="center"/>
    </xf>
    <xf numFmtId="0" fontId="59" fillId="19" borderId="16" xfId="4" applyFont="1" applyFill="1">
      <alignment horizontal="center" vertical="center"/>
    </xf>
    <xf numFmtId="0" fontId="35" fillId="85" borderId="3" xfId="6" applyFill="1">
      <alignment horizontal="left" vertical="center"/>
    </xf>
    <xf numFmtId="166" fontId="59" fillId="85" borderId="3" xfId="5" applyFont="1" applyFill="1">
      <alignment horizontal="right" vertical="center"/>
    </xf>
    <xf numFmtId="0" fontId="59" fillId="85" borderId="16" xfId="4" applyFont="1" applyFill="1">
      <alignment horizontal="center" vertical="center"/>
    </xf>
    <xf numFmtId="0" fontId="59" fillId="53" borderId="16" xfId="4" applyFont="1" applyFill="1">
      <alignment horizontal="center" vertical="center"/>
    </xf>
    <xf numFmtId="0" fontId="59" fillId="0" borderId="0" xfId="0" applyFont="1">
      <alignment vertical="center"/>
    </xf>
    <xf numFmtId="0" fontId="60" fillId="54" borderId="18" xfId="34" applyFont="1">
      <alignment vertical="center"/>
    </xf>
    <xf numFmtId="0" fontId="60" fillId="11" borderId="17" xfId="7" applyFont="1">
      <alignment vertical="center"/>
    </xf>
    <xf numFmtId="167" fontId="60" fillId="54" borderId="0" xfId="2" applyFont="1">
      <alignment horizontal="center" vertical="center"/>
    </xf>
    <xf numFmtId="0" fontId="60" fillId="26" borderId="15" xfId="1" applyFont="1">
      <alignment horizontal="left" vertical="center"/>
    </xf>
    <xf numFmtId="0" fontId="60" fillId="20" borderId="15" xfId="33" applyFont="1">
      <alignment horizontal="left" vertical="center"/>
    </xf>
    <xf numFmtId="0" fontId="35" fillId="11" borderId="17" xfId="7" applyFont="1">
      <alignment vertical="center"/>
    </xf>
    <xf numFmtId="0" fontId="35" fillId="11" borderId="23" xfId="7" applyFont="1" applyBorder="1">
      <alignment vertical="center"/>
    </xf>
    <xf numFmtId="0" fontId="34" fillId="0" borderId="0" xfId="0" applyFont="1">
      <alignment vertical="center"/>
    </xf>
    <xf numFmtId="0" fontId="34" fillId="27" borderId="16" xfId="4" applyFill="1" applyAlignment="1">
      <alignment horizontal="left" vertical="center"/>
    </xf>
    <xf numFmtId="0" fontId="34" fillId="25" borderId="16" xfId="4" applyFill="1" applyAlignment="1">
      <alignment horizontal="left" vertical="center"/>
    </xf>
  </cellXfs>
  <cellStyles count="83">
    <cellStyle name="20% - 1. jelölőszín" xfId="40" builtinId="30" hidden="1"/>
    <cellStyle name="20% - 2. jelölőszín" xfId="44" builtinId="34" hidden="1"/>
    <cellStyle name="20% - 3. jelölőszín" xfId="48" builtinId="38" hidden="1"/>
    <cellStyle name="20% - 4. jelölőszín" xfId="52" builtinId="42" hidden="1"/>
    <cellStyle name="20% - 5. jelölőszín" xfId="56" builtinId="46" hidden="1"/>
    <cellStyle name="20% - 6. jelölőszín" xfId="60" builtinId="50" hidden="1"/>
    <cellStyle name="40% - 1. jelölőszín" xfId="41" builtinId="31" hidden="1"/>
    <cellStyle name="40% - 2. jelölőszín" xfId="45" builtinId="35" hidden="1"/>
    <cellStyle name="40% - 3. jelölőszín" xfId="49" builtinId="39" hidden="1"/>
    <cellStyle name="40% - 4. jelölőszín" xfId="53" builtinId="43" hidden="1"/>
    <cellStyle name="40% - 5. jelölőszín" xfId="57" builtinId="47" hidden="1"/>
    <cellStyle name="40% - 6. jelölőszín" xfId="61" builtinId="51" hidden="1"/>
    <cellStyle name="60% - 1. jelölőszín" xfId="42" builtinId="32" hidden="1"/>
    <cellStyle name="60% - 2. jelölőszín" xfId="46" builtinId="36" hidden="1"/>
    <cellStyle name="60% - 3. jelölőszín" xfId="50" builtinId="40" hidden="1"/>
    <cellStyle name="60% - 4. jelölőszín" xfId="54" builtinId="44" hidden="1"/>
    <cellStyle name="60% - 5. jelölőszín" xfId="58" builtinId="48" hidden="1"/>
    <cellStyle name="60% - 6. jelölőszín" xfId="62" builtinId="52" hidden="1"/>
    <cellStyle name="a_Cím" xfId="34" xr:uid="{00000000-0005-0000-0000-000012000000}"/>
    <cellStyle name="a_félév_1" xfId="1" xr:uid="{00000000-0005-0000-0000-000013000000}"/>
    <cellStyle name="a_félév_2" xfId="33" xr:uid="{00000000-0005-0000-0000-000014000000}"/>
    <cellStyle name="a_Óraszám" xfId="2" xr:uid="{00000000-0005-0000-0000-000015000000}"/>
    <cellStyle name="a_Tábla" xfId="4" xr:uid="{00000000-0005-0000-0000-000016000000}"/>
    <cellStyle name="a_TárgyKód" xfId="5" xr:uid="{00000000-0005-0000-0000-000017000000}"/>
    <cellStyle name="a_TárgyNév" xfId="6" xr:uid="{00000000-0005-0000-0000-000018000000}"/>
    <cellStyle name="a_Választó" xfId="7" xr:uid="{00000000-0005-0000-0000-000019000000}"/>
    <cellStyle name="arány" xfId="65" xr:uid="{00000000-0005-0000-0000-00001A000000}"/>
    <cellStyle name="Bevitel" xfId="16" builtinId="20" hidden="1"/>
    <cellStyle name="Cím" xfId="8" builtinId="15" hidden="1"/>
    <cellStyle name="Címsor 1" xfId="9" builtinId="16" hidden="1"/>
    <cellStyle name="Címsor 2" xfId="10" builtinId="17" hidden="1"/>
    <cellStyle name="Címsor 3" xfId="11" builtinId="18" hidden="1"/>
    <cellStyle name="Címsor 4" xfId="12" builtinId="19" hidden="1"/>
    <cellStyle name="Ellenőrzőcella" xfId="20" builtinId="23" hidden="1"/>
    <cellStyle name="Excel Built-in Normal" xfId="74" xr:uid="{00000000-0005-0000-0000-000022000000}"/>
    <cellStyle name="Excel Built-in Normal 2" xfId="75" xr:uid="{00000000-0005-0000-0000-000023000000}"/>
    <cellStyle name="Ezres" xfId="35" builtinId="3" hidden="1"/>
    <cellStyle name="Ezres [0]" xfId="36" builtinId="6" hidden="1"/>
    <cellStyle name="Félév" xfId="70" xr:uid="{00000000-0005-0000-0000-000026000000}"/>
    <cellStyle name="Figyelmeztetés" xfId="21" builtinId="11" hidden="1"/>
    <cellStyle name="Hivatkozott cella" xfId="19" builtinId="24" hidden="1"/>
    <cellStyle name="Jegyzet" xfId="22" builtinId="10" hidden="1"/>
    <cellStyle name="Jelölőszín 1" xfId="39" builtinId="29" hidden="1"/>
    <cellStyle name="Jelölőszín 2" xfId="43" builtinId="33" hidden="1"/>
    <cellStyle name="Jelölőszín 3" xfId="47" builtinId="37" hidden="1"/>
    <cellStyle name="Jelölőszín 4" xfId="51" builtinId="41" hidden="1"/>
    <cellStyle name="Jelölőszín 5" xfId="55" builtinId="45" hidden="1"/>
    <cellStyle name="Jelölőszín 6" xfId="59" builtinId="49" hidden="1"/>
    <cellStyle name="Jó" xfId="13" builtinId="26" hidden="1"/>
    <cellStyle name="Kimenet" xfId="17" builtinId="21" hidden="1"/>
    <cellStyle name="Magyarázó szöveg" xfId="23" builtinId="53" hidden="1"/>
    <cellStyle name="Normál" xfId="0" builtinId="0" customBuiltin="1"/>
    <cellStyle name="Normal 2" xfId="66" xr:uid="{00000000-0005-0000-0000-000034000000}"/>
    <cellStyle name="Normál 2" xfId="76" xr:uid="{00000000-0005-0000-0000-000035000000}"/>
    <cellStyle name="Normál 2 2" xfId="78" xr:uid="{00000000-0005-0000-0000-000036000000}"/>
    <cellStyle name="Normál 3" xfId="77" xr:uid="{00000000-0005-0000-0000-000037000000}"/>
    <cellStyle name="Normál 3 2" xfId="79" xr:uid="{00000000-0005-0000-0000-000038000000}"/>
    <cellStyle name="Normál 4" xfId="80" xr:uid="{00000000-0005-0000-0000-000039000000}"/>
    <cellStyle name="Normál 5" xfId="81" xr:uid="{00000000-0005-0000-0000-00003A000000}"/>
    <cellStyle name="Normál 6" xfId="82" xr:uid="{00000000-0005-0000-0000-00003B000000}"/>
    <cellStyle name="Óraszám" xfId="68" xr:uid="{00000000-0005-0000-0000-00003C000000}"/>
    <cellStyle name="Összesen" xfId="24" builtinId="25" hidden="1"/>
    <cellStyle name="Pénznem" xfId="37" builtinId="4" hidden="1"/>
    <cellStyle name="Pénznem [0]" xfId="38" builtinId="7" hidden="1"/>
    <cellStyle name="Rossz" xfId="14" builtinId="27" hidden="1"/>
    <cellStyle name="Semleges" xfId="15" builtinId="28" hidden="1"/>
    <cellStyle name="Számítás" xfId="18" builtinId="22" hidden="1"/>
    <cellStyle name="Százalék" xfId="3" builtinId="5" hidden="1"/>
    <cellStyle name="tárgyadat" xfId="64" xr:uid="{00000000-0005-0000-0000-000044000000}"/>
    <cellStyle name="TárgyKód" xfId="63" xr:uid="{00000000-0005-0000-0000-000045000000}"/>
    <cellStyle name="TárgyKódSz" xfId="71" xr:uid="{00000000-0005-0000-0000-000046000000}"/>
    <cellStyle name="TárgyNév" xfId="67" xr:uid="{00000000-0005-0000-0000-000047000000}"/>
    <cellStyle name="TárgyNévSz" xfId="72" xr:uid="{00000000-0005-0000-0000-000048000000}"/>
    <cellStyle name="TárgyNévXcsop" xfId="73" xr:uid="{00000000-0005-0000-0000-000049000000}"/>
    <cellStyle name="Választó" xfId="69" xr:uid="{00000000-0005-0000-0000-00004A000000}"/>
    <cellStyle name="x_Félév_" xfId="32" xr:uid="{00000000-0005-0000-0000-00004B000000}"/>
    <cellStyle name="x_Tábla_" xfId="26" xr:uid="{00000000-0005-0000-0000-00004C000000}"/>
    <cellStyle name="x_TárgyKód_" xfId="29" xr:uid="{00000000-0005-0000-0000-00004D000000}"/>
    <cellStyle name="x_TárgyKódSz" xfId="30" xr:uid="{00000000-0005-0000-0000-00004E000000}"/>
    <cellStyle name="x_TárgyKódXX" xfId="31" xr:uid="{00000000-0005-0000-0000-00004F000000}"/>
    <cellStyle name="x_TárgyNév_" xfId="27" xr:uid="{00000000-0005-0000-0000-000050000000}"/>
    <cellStyle name="x_TárgyNévSz" xfId="25" xr:uid="{00000000-0005-0000-0000-000051000000}"/>
    <cellStyle name="x_Választó_" xfId="28" xr:uid="{00000000-0005-0000-0000-00005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DDFFDD"/>
      <rgbColor rgb="000000FF"/>
      <rgbColor rgb="00FFFFDD"/>
      <rgbColor rgb="00DDCCEE"/>
      <rgbColor rgb="00CCEEEE"/>
      <rgbColor rgb="0087212E"/>
      <rgbColor rgb="00008000"/>
      <rgbColor rgb="00000080"/>
      <rgbColor rgb="00CC9966"/>
      <rgbColor rgb="00FFBB99"/>
      <rgbColor rgb="00008080"/>
      <rgbColor rgb="00DDDDDD"/>
      <rgbColor rgb="00BBBBB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EEEDD"/>
      <rgbColor rgb="00BBDDDD"/>
      <rgbColor rgb="00BBDDBB"/>
      <rgbColor rgb="00EEEEBB"/>
      <rgbColor rgb="00DDDDCC"/>
      <rgbColor rgb="00E099CC"/>
      <rgbColor rgb="00FFCCBB"/>
      <rgbColor rgb="00EEDD99"/>
      <rgbColor rgb="00CCCCBB"/>
      <rgbColor rgb="0099CCCC"/>
      <rgbColor rgb="00DDDD88"/>
      <rgbColor rgb="00FFEEBB"/>
      <rgbColor rgb="00CCCC99"/>
      <rgbColor rgb="00FF6600"/>
      <rgbColor rgb="00666699"/>
      <rgbColor rgb="00CCCCCC"/>
      <rgbColor rgb="00003366"/>
      <rgbColor rgb="0066CC99"/>
      <rgbColor rgb="00003300"/>
      <rgbColor rgb="00333300"/>
      <rgbColor rgb="00993300"/>
      <rgbColor rgb="00FFDDCC"/>
      <rgbColor rgb="00333399"/>
      <rgbColor rgb="00686868"/>
    </indexedColors>
    <mruColors>
      <color rgb="FFFFFFFF"/>
      <color rgb="FF999999"/>
      <color rgb="FF333333"/>
      <color rgb="FFCCCCCC"/>
      <color rgb="FF000000"/>
      <color rgb="FF666666"/>
      <color rgb="FFFFFFCC"/>
      <color rgb="FFE0E0C0"/>
      <color rgb="FFBBBBBB"/>
      <color rgb="FFE0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ÉPK">
      <a:dk1>
        <a:srgbClr val="DD4444"/>
      </a:dk1>
      <a:lt1>
        <a:srgbClr val="CCCC99"/>
      </a:lt1>
      <a:dk2>
        <a:srgbClr val="33AABB"/>
      </a:dk2>
      <a:lt2>
        <a:srgbClr val="77CCBB"/>
      </a:lt2>
      <a:accent1>
        <a:srgbClr val="55BBEE"/>
      </a:accent1>
      <a:accent2>
        <a:srgbClr val="EEBB22"/>
      </a:accent2>
      <a:accent3>
        <a:srgbClr val="DD6622"/>
      </a:accent3>
      <a:accent4>
        <a:srgbClr val="55AA66"/>
      </a:accent4>
      <a:accent5>
        <a:srgbClr val="CC6666"/>
      </a:accent5>
      <a:accent6>
        <a:srgbClr val="AA6688"/>
      </a:accent6>
      <a:hlink>
        <a:srgbClr val="55BBEE"/>
      </a:hlink>
      <a:folHlink>
        <a:srgbClr val="BBBBBB"/>
      </a:folHlink>
    </a:clrScheme>
    <a:fontScheme name="Cambria+ArialN">
      <a:majorFont>
        <a:latin typeface="Cambria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  <pageSetUpPr fitToPage="1"/>
  </sheetPr>
  <dimension ref="B1:BS137"/>
  <sheetViews>
    <sheetView showGridLines="0" zoomScale="90" zoomScaleNormal="90" zoomScaleSheetLayoutView="80" zoomScalePageLayoutView="115" workbookViewId="0">
      <selection activeCell="B2" sqref="B2"/>
    </sheetView>
  </sheetViews>
  <sheetFormatPr baseColWidth="10" defaultColWidth="10.59765625" defaultRowHeight="13" outlineLevelRow="1" outlineLevelCol="1"/>
  <cols>
    <col min="1" max="1" width="1.3984375" style="43" customWidth="1"/>
    <col min="2" max="2" width="3.796875" style="43" customWidth="1"/>
    <col min="3" max="3" width="1.19921875" style="43" customWidth="1" collapsed="1"/>
    <col min="4" max="4" width="3" style="43" hidden="1" customWidth="1" outlineLevel="1"/>
    <col min="5" max="8" width="4.19921875" style="43" customWidth="1"/>
    <col min="9" max="9" width="1.19921875" style="43" customWidth="1" collapsed="1"/>
    <col min="10" max="10" width="3" style="43" hidden="1" customWidth="1" outlineLevel="1"/>
    <col min="11" max="14" width="4.19921875" style="43" customWidth="1"/>
    <col min="15" max="15" width="1.19921875" style="43" customWidth="1" collapsed="1"/>
    <col min="16" max="16" width="3" style="43" hidden="1" customWidth="1" outlineLevel="1"/>
    <col min="17" max="20" width="4.19921875" style="43" customWidth="1"/>
    <col min="21" max="21" width="1.19921875" style="43" customWidth="1" collapsed="1"/>
    <col min="22" max="22" width="3" style="43" hidden="1" customWidth="1" outlineLevel="1"/>
    <col min="23" max="26" width="4.19921875" style="43" customWidth="1"/>
    <col min="27" max="27" width="1.19921875" style="43" customWidth="1" collapsed="1"/>
    <col min="28" max="28" width="3" style="43" hidden="1" customWidth="1" outlineLevel="1"/>
    <col min="29" max="32" width="4.19921875" style="43" customWidth="1"/>
    <col min="33" max="33" width="1.19921875" style="43" customWidth="1" collapsed="1"/>
    <col min="34" max="34" width="3" style="43" hidden="1" customWidth="1" outlineLevel="1"/>
    <col min="35" max="38" width="4.19921875" style="43" customWidth="1"/>
    <col min="39" max="39" width="1.19921875" style="43" customWidth="1"/>
    <col min="40" max="40" width="1.19921875" style="43" customWidth="1" collapsed="1"/>
    <col min="41" max="41" width="3" style="43" hidden="1" customWidth="1" outlineLevel="1"/>
    <col min="42" max="45" width="4.19921875" style="43" customWidth="1"/>
    <col min="46" max="46" width="1.19921875" style="43" customWidth="1" collapsed="1"/>
    <col min="47" max="47" width="3" style="43" hidden="1" customWidth="1" outlineLevel="1"/>
    <col min="48" max="51" width="4.19921875" style="43" customWidth="1"/>
    <col min="52" max="52" width="1.19921875" style="43" customWidth="1"/>
    <col min="53" max="53" width="1.19921875" style="43" customWidth="1" collapsed="1"/>
    <col min="54" max="54" width="3" style="43" hidden="1" customWidth="1" outlineLevel="1"/>
    <col min="55" max="58" width="4.19921875" style="43" customWidth="1"/>
    <col min="59" max="59" width="1.19921875" style="43" customWidth="1" collapsed="1"/>
    <col min="60" max="60" width="3" style="43" hidden="1" customWidth="1" outlineLevel="1"/>
    <col min="61" max="64" width="4.19921875" style="43" customWidth="1"/>
    <col min="65" max="65" width="1.19921875" style="43" customWidth="1"/>
    <col min="66" max="66" width="3.796875" style="43" customWidth="1"/>
    <col min="67" max="67" width="7.59765625" style="43" customWidth="1"/>
    <col min="68" max="70" width="5.3984375" style="43" customWidth="1"/>
    <col min="71" max="71" width="8.796875" style="43" customWidth="1"/>
    <col min="72" max="16384" width="10.59765625" style="43"/>
  </cols>
  <sheetData>
    <row r="1" spans="2:71" ht="13.5" customHeight="1" outlineLevel="1"/>
    <row r="2" spans="2:71" ht="18" customHeight="1">
      <c r="B2" s="123"/>
      <c r="C2" s="120"/>
      <c r="D2" s="120"/>
      <c r="E2" s="122" t="s">
        <v>0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1" t="str">
        <f>"ea-arány: "&amp;BR42&amp;"/"&amp;BR42+BR43&amp;"="&amp;ROUND(100*BR42/(BR42+BR43),1)&amp;"% "</f>
        <v xml:space="preserve">ea-arány: 144/341=42,2% </v>
      </c>
    </row>
    <row r="3" spans="2:71" ht="13.5" customHeight="1" outlineLevel="1">
      <c r="B3" s="120"/>
      <c r="E3" s="76" t="s">
        <v>1</v>
      </c>
      <c r="F3" s="76"/>
      <c r="G3" s="76"/>
      <c r="H3" s="76"/>
      <c r="K3" s="119" t="s">
        <v>2</v>
      </c>
      <c r="L3" s="119"/>
      <c r="M3" s="119"/>
      <c r="N3" s="119"/>
      <c r="Q3" s="76" t="s">
        <v>3</v>
      </c>
      <c r="R3" s="76"/>
      <c r="S3" s="76"/>
      <c r="T3" s="76"/>
      <c r="W3" s="119" t="s">
        <v>4</v>
      </c>
      <c r="X3" s="119"/>
      <c r="Y3" s="119"/>
      <c r="Z3" s="119"/>
      <c r="AC3" s="76" t="s">
        <v>5</v>
      </c>
      <c r="AD3" s="76"/>
      <c r="AE3" s="76"/>
      <c r="AF3" s="76"/>
      <c r="AI3" s="119" t="s">
        <v>6</v>
      </c>
      <c r="AJ3" s="119"/>
      <c r="AK3" s="119"/>
      <c r="AL3" s="119"/>
      <c r="AP3" s="76" t="s">
        <v>7</v>
      </c>
      <c r="AQ3" s="76"/>
      <c r="AR3" s="76"/>
      <c r="AS3" s="76"/>
      <c r="AV3" s="119" t="s">
        <v>8</v>
      </c>
      <c r="AW3" s="119"/>
      <c r="AX3" s="119"/>
      <c r="AY3" s="119"/>
      <c r="BC3" s="76" t="s">
        <v>9</v>
      </c>
      <c r="BD3" s="76"/>
      <c r="BE3" s="76"/>
      <c r="BF3" s="76"/>
      <c r="BI3" s="119" t="s">
        <v>10</v>
      </c>
      <c r="BJ3" s="119"/>
      <c r="BK3" s="119"/>
      <c r="BL3" s="119"/>
      <c r="BO3" s="76" t="s">
        <v>11</v>
      </c>
      <c r="BP3" s="178" t="s">
        <v>12</v>
      </c>
      <c r="BQ3" s="178" t="s">
        <v>13</v>
      </c>
      <c r="BR3" s="76" t="s">
        <v>14</v>
      </c>
      <c r="BS3" s="76" t="s">
        <v>15</v>
      </c>
    </row>
    <row r="4" spans="2:71" ht="13.5" customHeight="1" outlineLevel="1">
      <c r="B4" s="115">
        <v>1</v>
      </c>
      <c r="C4" s="52"/>
      <c r="D4" s="52" t="str">
        <f t="shared" ref="D4:D37" ca="1" si="0">IF(OR(ISNUMBER(H:H),ISBLANK(H:H)),OFFSET(D4,-1,0),LEFT(H:H,2))</f>
        <v>ST</v>
      </c>
      <c r="E4" s="78" t="s">
        <v>16</v>
      </c>
      <c r="F4" s="37"/>
      <c r="G4" s="37"/>
      <c r="H4" s="37" t="s">
        <v>17</v>
      </c>
      <c r="I4" s="52"/>
      <c r="J4" s="52" t="str">
        <f t="shared" ref="J4:J37" ca="1" si="1">IF(OR(ISNUMBER(N:N),ISBLANK(N:N)),OFFSET(J4,-1,0),LEFT(N:N,2))</f>
        <v>LA</v>
      </c>
      <c r="K4" s="91" t="s">
        <v>18</v>
      </c>
      <c r="L4" s="35"/>
      <c r="M4" s="35"/>
      <c r="N4" s="35" t="s">
        <v>19</v>
      </c>
      <c r="O4" s="52"/>
      <c r="P4" s="52" t="str">
        <f t="shared" ref="P4:P37" ca="1" si="2">IF(OR(ISNUMBER(T:T),ISBLANK(T:T)),OFFSET(P4,-1,0),LEFT(T:T,2))</f>
        <v>TT</v>
      </c>
      <c r="Q4" s="91" t="s">
        <v>20</v>
      </c>
      <c r="R4" s="35"/>
      <c r="S4" s="35"/>
      <c r="T4" s="35" t="s">
        <v>21</v>
      </c>
      <c r="U4" s="52"/>
      <c r="V4" s="52" t="str">
        <f t="shared" ref="V4:V37" ca="1" si="3">IF(OR(ISNUMBER(Z:Z),ISBLANK(Z:Z)),OFFSET(V4,-1,0),LEFT(Z:Z,2))</f>
        <v>LA</v>
      </c>
      <c r="W4" s="91" t="s">
        <v>22</v>
      </c>
      <c r="X4" s="35"/>
      <c r="Y4" s="35"/>
      <c r="Z4" s="35" t="s">
        <v>19</v>
      </c>
      <c r="AA4" s="52"/>
      <c r="AB4" s="52" t="str">
        <f t="shared" ref="AB4:AB39" ca="1" si="4">IF(OR(ISNUMBER(AF:AF),ISBLANK(AF:AF)),OFFSET(AB4,-1,0),LEFT(AF:AF,2))</f>
        <v>KO</v>
      </c>
      <c r="AC4" s="91" t="s">
        <v>23</v>
      </c>
      <c r="AD4" s="35"/>
      <c r="AE4" s="35"/>
      <c r="AF4" s="35" t="s">
        <v>24</v>
      </c>
      <c r="AG4" s="52"/>
      <c r="AH4" s="52" t="str">
        <f t="shared" ref="AH4:AH39" ca="1" si="5">IF(OR(ISNUMBER(AL:AL),ISBLANK(AL:AL)),OFFSET(AH4,-1,0),LEFT(AL:AL,2))</f>
        <v>IP</v>
      </c>
      <c r="AI4" s="91" t="s">
        <v>25</v>
      </c>
      <c r="AJ4" s="35"/>
      <c r="AK4" s="35"/>
      <c r="AL4" s="35" t="s">
        <v>26</v>
      </c>
      <c r="AM4" s="52"/>
      <c r="AN4" s="52"/>
      <c r="AO4" s="52" t="str">
        <f t="shared" ref="AO4:AO33" ca="1" si="6">IF(OR(ISNUMBER(AS:AS),ISBLANK(AS:AS)),OFFSET(AO4,-1,0),LEFT(AS:AS,2))</f>
        <v>IP</v>
      </c>
      <c r="AP4" s="91" t="s">
        <v>27</v>
      </c>
      <c r="AQ4" s="35"/>
      <c r="AR4" s="35"/>
      <c r="AS4" s="35" t="s">
        <v>26</v>
      </c>
      <c r="AT4" s="52"/>
      <c r="AU4" s="52" t="str">
        <f t="shared" ref="AU4:AU35" ca="1" si="7">IF(OR(ISNUMBER(AY:AY),ISBLANK(AY:AY)),OFFSET(AU4,-1,0),LEFT(AY:AY,2))</f>
        <v>••</v>
      </c>
      <c r="AV4" s="100" t="s">
        <v>28</v>
      </c>
      <c r="AW4" s="99"/>
      <c r="AX4" s="99"/>
      <c r="AY4" s="99" t="s">
        <v>29</v>
      </c>
      <c r="AZ4" s="52"/>
      <c r="BA4" s="52"/>
      <c r="BB4" s="52" t="str">
        <f t="shared" ref="BB4:BB40" ca="1" si="8">IF(OR(ISNUMBER(BF:BF),ISBLANK(BF:BF)),OFFSET(BB4,-1,0),LEFT(BF:BF,2))</f>
        <v>••</v>
      </c>
      <c r="BC4" s="98" t="s">
        <v>28</v>
      </c>
      <c r="BD4" s="34"/>
      <c r="BE4" s="34"/>
      <c r="BF4" s="34" t="s">
        <v>29</v>
      </c>
      <c r="BG4" s="52"/>
      <c r="BH4" s="52" t="str">
        <f t="shared" ref="BH4:BH37" ca="1" si="9">IF(OR(ISNUMBER(BL:BL),ISBLANK(BL:BL)),OFFSET(BH4,-1,0),LEFT(BL:BL,2))</f>
        <v>••</v>
      </c>
      <c r="BI4" s="98" t="s">
        <v>30</v>
      </c>
      <c r="BJ4" s="34"/>
      <c r="BK4" s="34"/>
      <c r="BL4" s="34" t="s">
        <v>29</v>
      </c>
      <c r="BM4" s="52"/>
      <c r="BN4" s="51">
        <v>1</v>
      </c>
      <c r="BO4" s="75" t="s">
        <v>19</v>
      </c>
      <c r="BP4" s="172">
        <f ca="1">SUM(COUNTIF(OFFSET(BP4,-OFFSET(BP4,0,-2)+1,-COLUMNS($D:BP)+1,38,1),BO:BO),
COUNTIF(OFFSET(BP4,-OFFSET(BP4,0,-2)+1,-COLUMNS($P:BP)+1,38,1),BO:BO),
COUNTIF(OFFSET(BP4,-OFFSET(BP4,0,-2)+1,-COLUMNS($AB:BP)+1,38,1),BO:BO),
COUNTIF(OFFSET(BP4,-OFFSET(BP4,0,-2)+1,-COLUMNS($AO:BP)+1,38,1),BO:BO),
COUNTIF(OFFSET(BP4,-OFFSET(BP4,0,-2)+1,-COLUMNS($BB:BP)+1,38,1),BO:BO),)</f>
        <v>2</v>
      </c>
      <c r="BQ4" s="172">
        <f ca="1">SUM(COUNTIF(OFFSET(BQ4,-OFFSET(BQ4,0,-3)+1,-COLUMNS($J:BQ)+1,38,1),BO:BO),
COUNTIF(OFFSET(BQ4,-OFFSET(BQ4,0,-3)+1,-COLUMNS($V:BQ)+1,38,1),BO:BO),
COUNTIF(OFFSET(BQ4,-OFFSET(BQ4,0,-3)+1,-COLUMNS($AH:BQ)+1,38,1),BO:BO),
COUNTIF(OFFSET(BQ4,-OFFSET(BQ4,0,-3)+1,-COLUMNS($AU:BQ)+1,38,1),BO:BO),
COUNTIF(OFFSET(BQ4,-OFFSET(BQ4,0,-3)+1,-COLUMNS($BH:BQ)+1,38,1),BO:BO),)</f>
        <v>9</v>
      </c>
      <c r="BR4" s="40">
        <f ca="1">SUM(COUNTIF(OFFSET(BR4,-OFFSET(BR4,0,-4)+1,-COLUMNS($D:BR)+1,38,1),BO:BO),COUNTIF(OFFSET(BR4,-OFFSET(BR4,0,-4)+1,-COLUMNS($J:BR)+1,38,1),BO:BO),COUNTIF(OFFSET(BR4,-OFFSET(BR4,0,-4)+1,-COLUMNS($P:BR)+1,38,1),BO:BO),COUNTIF(OFFSET(BR4,-OFFSET(BR4,0,-4)+1,-COLUMNS($V:BR)+1,38,1),BO:BO),COUNTIF(OFFSET(BR4,-OFFSET(BR4,0,-4)+1,-COLUMNS($AB:BR)+1,38,1),BO:BO),COUNTIF(OFFSET(BR4,-OFFSET(BR4,0,-4)+1,-COLUMNS($AH:BR)+1,38,1),BO:BO),COUNTIF(OFFSET(BR4,-OFFSET(BR4,0,-4)+1,-COLUMNS($AO:BR)+1,38,1),BO:BO),COUNTIF(OFFSET(BR4,-OFFSET(BR4,0,-4)+1,-COLUMNS($AU:BR)+1,38,1),BO:BO),COUNTIF(OFFSET(BR4,-OFFSET(BR4,0,-4)+1,-COLUMNS($BB:BR)+1,38,1),BO:BO),COUNTIF(OFFSET(BR4,-OFFSET(BR4,0,-4)+1,-COLUMNS($BH:BR)+1,38,1),BO:BO),)</f>
        <v>11</v>
      </c>
      <c r="BS4" s="73">
        <f t="shared" ref="BS4:BS22" ca="1" si="10">BR:BR/$BR$41</f>
        <v>3.2258064516129031E-2</v>
      </c>
    </row>
    <row r="5" spans="2:71" ht="13.5" customHeight="1" outlineLevel="1">
      <c r="B5" s="115">
        <v>2</v>
      </c>
      <c r="C5" s="52"/>
      <c r="D5" s="52" t="str">
        <f t="shared" ca="1" si="0"/>
        <v>ST</v>
      </c>
      <c r="E5" s="42">
        <v>3</v>
      </c>
      <c r="F5" s="42">
        <v>4</v>
      </c>
      <c r="G5" s="42" t="s">
        <v>31</v>
      </c>
      <c r="H5" s="42"/>
      <c r="I5" s="52"/>
      <c r="J5" s="52" t="str">
        <f t="shared" ca="1" si="1"/>
        <v>LA</v>
      </c>
      <c r="K5" s="40">
        <v>1</v>
      </c>
      <c r="L5" s="40">
        <v>2</v>
      </c>
      <c r="M5" s="40" t="s">
        <v>32</v>
      </c>
      <c r="N5" s="40"/>
      <c r="O5" s="52"/>
      <c r="P5" s="52" t="str">
        <f t="shared" ca="1" si="2"/>
        <v>TT</v>
      </c>
      <c r="Q5" s="40">
        <v>0</v>
      </c>
      <c r="R5" s="40">
        <v>5</v>
      </c>
      <c r="S5" s="40" t="s">
        <v>32</v>
      </c>
      <c r="T5" s="40"/>
      <c r="U5" s="52"/>
      <c r="V5" s="52" t="str">
        <f t="shared" ca="1" si="3"/>
        <v>LA</v>
      </c>
      <c r="W5" s="40">
        <v>0</v>
      </c>
      <c r="X5" s="40">
        <v>6</v>
      </c>
      <c r="Y5" s="40" t="s">
        <v>32</v>
      </c>
      <c r="Z5" s="40"/>
      <c r="AA5" s="52"/>
      <c r="AB5" s="52" t="str">
        <f t="shared" ca="1" si="4"/>
        <v>KO</v>
      </c>
      <c r="AC5" s="40">
        <v>0</v>
      </c>
      <c r="AD5" s="40">
        <v>6</v>
      </c>
      <c r="AE5" s="40" t="s">
        <v>32</v>
      </c>
      <c r="AF5" s="40"/>
      <c r="AG5" s="52"/>
      <c r="AH5" s="52" t="str">
        <f t="shared" ca="1" si="5"/>
        <v>IP</v>
      </c>
      <c r="AI5" s="40">
        <v>0</v>
      </c>
      <c r="AJ5" s="40">
        <v>6</v>
      </c>
      <c r="AK5" s="40" t="s">
        <v>31</v>
      </c>
      <c r="AL5" s="40"/>
      <c r="AM5" s="52"/>
      <c r="AN5" s="52"/>
      <c r="AO5" s="52" t="str">
        <f t="shared" ca="1" si="6"/>
        <v>IP</v>
      </c>
      <c r="AP5" s="40">
        <v>0</v>
      </c>
      <c r="AQ5" s="40">
        <v>4</v>
      </c>
      <c r="AR5" s="40" t="s">
        <v>32</v>
      </c>
      <c r="AS5" s="40"/>
      <c r="AT5" s="52"/>
      <c r="AU5" s="52" t="str">
        <f t="shared" ca="1" si="7"/>
        <v>••</v>
      </c>
      <c r="AV5" s="97">
        <v>0</v>
      </c>
      <c r="AW5" s="97">
        <v>8</v>
      </c>
      <c r="AX5" s="97" t="s">
        <v>32</v>
      </c>
      <c r="AY5" s="97"/>
      <c r="AZ5" s="52"/>
      <c r="BA5" s="52"/>
      <c r="BB5" s="52" t="str">
        <f t="shared" ca="1" si="8"/>
        <v>••</v>
      </c>
      <c r="BC5" s="39">
        <v>0</v>
      </c>
      <c r="BD5" s="39">
        <v>12</v>
      </c>
      <c r="BE5" s="39" t="s">
        <v>32</v>
      </c>
      <c r="BF5" s="39"/>
      <c r="BG5" s="52"/>
      <c r="BH5" s="52" t="str">
        <f t="shared" ca="1" si="9"/>
        <v>••</v>
      </c>
      <c r="BI5" s="39">
        <v>0</v>
      </c>
      <c r="BJ5" s="39">
        <v>34</v>
      </c>
      <c r="BK5" s="39" t="s">
        <v>33</v>
      </c>
      <c r="BL5" s="39"/>
      <c r="BM5" s="52"/>
      <c r="BN5" s="51">
        <v>2</v>
      </c>
      <c r="BO5" s="75" t="s">
        <v>24</v>
      </c>
      <c r="BP5" s="172">
        <f ca="1">SUM(COUNTIF(OFFSET(BP5,-OFFSET(BP5,0,-2)+1,-COLUMNS($D:BP)+1,38,1),BO:BO),
COUNTIF(OFFSET(BP5,-OFFSET(BP5,0,-2)+1,-COLUMNS($P:BP)+1,38,1),BO:BO),
COUNTIF(OFFSET(BP5,-OFFSET(BP5,0,-2)+1,-COLUMNS($AB:BP)+1,38,1),BO:BO),
COUNTIF(OFFSET(BP5,-OFFSET(BP5,0,-2)+1,-COLUMNS($AO:BP)+1,38,1),BO:BO),
COUNTIF(OFFSET(BP5,-OFFSET(BP5,0,-2)+1,-COLUMNS($BB:BP)+1,38,1),BO:BO),)</f>
        <v>6</v>
      </c>
      <c r="BQ5" s="172">
        <f ca="1">SUM(COUNTIF(OFFSET(BQ5,-OFFSET(BQ5,0,-3)+1,-COLUMNS($J:BQ)+1,38,1),BO:BO),
COUNTIF(OFFSET(BQ5,-OFFSET(BQ5,0,-3)+1,-COLUMNS($V:BQ)+1,38,1),BO:BO),
COUNTIF(OFFSET(BQ5,-OFFSET(BQ5,0,-3)+1,-COLUMNS($AH:BQ)+1,38,1),BO:BO),
COUNTIF(OFFSET(BQ5,-OFFSET(BQ5,0,-3)+1,-COLUMNS($AU:BQ)+1,38,1),BO:BO),
COUNTIF(OFFSET(BQ5,-OFFSET(BQ5,0,-3)+1,-COLUMNS($BH:BQ)+1,38,1),BO:BO),)</f>
        <v>2</v>
      </c>
      <c r="BR5" s="40">
        <f ca="1">SUM(COUNTIF(OFFSET(BR5,-OFFSET(BR5,0,-4)+1,-COLUMNS($D:BR)+1,38,1),BO:BO),COUNTIF(OFFSET(BR5,-OFFSET(BR5,0,-4)+1,-COLUMNS($J:BR)+1,38,1),BO:BO),COUNTIF(OFFSET(BR5,-OFFSET(BR5,0,-4)+1,-COLUMNS($P:BR)+1,38,1),BO:BO),COUNTIF(OFFSET(BR5,-OFFSET(BR5,0,-4)+1,-COLUMNS($V:BR)+1,38,1),BO:BO),COUNTIF(OFFSET(BR5,-OFFSET(BR5,0,-4)+1,-COLUMNS($AB:BR)+1,38,1),BO:BO),COUNTIF(OFFSET(BR5,-OFFSET(BR5,0,-4)+1,-COLUMNS($AH:BR)+1,38,1),BO:BO),COUNTIF(OFFSET(BR5,-OFFSET(BR5,0,-4)+1,-COLUMNS($AO:BR)+1,38,1),BO:BO),COUNTIF(OFFSET(BR5,-OFFSET(BR5,0,-4)+1,-COLUMNS($AU:BR)+1,38,1),BO:BO),COUNTIF(OFFSET(BR5,-OFFSET(BR5,0,-4)+1,-COLUMNS($BB:BR)+1,38,1),BO:BO),COUNTIF(OFFSET(BR5,-OFFSET(BR5,0,-4)+1,-COLUMNS($BH:BR)+1,38,1),BO:BO),)</f>
        <v>8</v>
      </c>
      <c r="BS5" s="73">
        <f t="shared" ca="1" si="10"/>
        <v>2.3460410557184751E-2</v>
      </c>
    </row>
    <row r="6" spans="2:71" ht="13.5" customHeight="1" outlineLevel="1">
      <c r="B6" s="115">
        <v>3</v>
      </c>
      <c r="C6" s="52"/>
      <c r="D6" s="52" t="str">
        <f t="shared" ca="1" si="0"/>
        <v>ST</v>
      </c>
      <c r="E6" s="42"/>
      <c r="F6" s="42"/>
      <c r="G6" s="42" t="s">
        <v>32</v>
      </c>
      <c r="H6" s="42"/>
      <c r="I6" s="52"/>
      <c r="J6" s="52" t="str">
        <f t="shared" ca="1" si="1"/>
        <v>LA</v>
      </c>
      <c r="K6" s="40"/>
      <c r="L6" s="40"/>
      <c r="M6" s="40"/>
      <c r="N6" s="40"/>
      <c r="O6" s="52"/>
      <c r="P6" s="52" t="str">
        <f t="shared" ca="1" si="2"/>
        <v>TT</v>
      </c>
      <c r="Q6" s="40"/>
      <c r="R6" s="40"/>
      <c r="S6" s="40"/>
      <c r="T6" s="40"/>
      <c r="U6" s="52"/>
      <c r="V6" s="52" t="str">
        <f t="shared" ca="1" si="3"/>
        <v>LA</v>
      </c>
      <c r="W6" s="40"/>
      <c r="X6" s="40"/>
      <c r="Y6" s="40"/>
      <c r="Z6" s="40"/>
      <c r="AA6" s="52"/>
      <c r="AB6" s="52" t="str">
        <f t="shared" ca="1" si="4"/>
        <v>KO</v>
      </c>
      <c r="AC6" s="40"/>
      <c r="AD6" s="40"/>
      <c r="AE6" s="40"/>
      <c r="AF6" s="40"/>
      <c r="AG6" s="52"/>
      <c r="AH6" s="52" t="str">
        <f t="shared" ca="1" si="5"/>
        <v>IP</v>
      </c>
      <c r="AI6" s="40"/>
      <c r="AJ6" s="40"/>
      <c r="AK6" s="40" t="s">
        <v>32</v>
      </c>
      <c r="AL6" s="40"/>
      <c r="AM6" s="52"/>
      <c r="AN6" s="52"/>
      <c r="AO6" s="52" t="str">
        <f t="shared" ca="1" si="6"/>
        <v>IP</v>
      </c>
      <c r="AP6" s="40"/>
      <c r="AQ6" s="40"/>
      <c r="AR6" s="40"/>
      <c r="AS6" s="40"/>
      <c r="AT6" s="52"/>
      <c r="AU6" s="52" t="str">
        <f t="shared" ca="1" si="7"/>
        <v>••</v>
      </c>
      <c r="AV6" s="97"/>
      <c r="AW6" s="97"/>
      <c r="AX6" s="97"/>
      <c r="AY6" s="97"/>
      <c r="AZ6" s="52"/>
      <c r="BA6" s="52"/>
      <c r="BB6" s="52" t="str">
        <f t="shared" ca="1" si="8"/>
        <v>••</v>
      </c>
      <c r="BC6" s="39"/>
      <c r="BD6" s="39"/>
      <c r="BE6" s="39"/>
      <c r="BF6" s="39"/>
      <c r="BG6" s="52"/>
      <c r="BH6" s="52" t="str">
        <f t="shared" ca="1" si="9"/>
        <v>••</v>
      </c>
      <c r="BI6" s="39"/>
      <c r="BJ6" s="39"/>
      <c r="BK6" s="39"/>
      <c r="BL6" s="39"/>
      <c r="BM6" s="52"/>
      <c r="BN6" s="51">
        <v>3</v>
      </c>
      <c r="BO6" s="75" t="s">
        <v>26</v>
      </c>
      <c r="BP6" s="172">
        <f ca="1">SUM(COUNTIF(OFFSET(BP6,-OFFSET(BP6,0,-2)+1,-COLUMNS($D:BP)+1,38,1),BO:BO),
COUNTIF(OFFSET(BP6,-OFFSET(BP6,0,-2)+1,-COLUMNS($P:BP)+1,38,1),BO:BO),
COUNTIF(OFFSET(BP6,-OFFSET(BP6,0,-2)+1,-COLUMNS($AB:BP)+1,38,1),BO:BO),
COUNTIF(OFFSET(BP6,-OFFSET(BP6,0,-2)+1,-COLUMNS($AO:BP)+1,38,1),BO:BO),
COUNTIF(OFFSET(BP6,-OFFSET(BP6,0,-2)+1,-COLUMNS($BB:BP)+1,38,1),BO:BO),)</f>
        <v>6</v>
      </c>
      <c r="BQ6" s="172">
        <f ca="1">SUM(COUNTIF(OFFSET(BQ6,-OFFSET(BQ6,0,-3)+1,-COLUMNS($J:BQ)+1,38,1),BO:BO),
COUNTIF(OFFSET(BQ6,-OFFSET(BQ6,0,-3)+1,-COLUMNS($V:BQ)+1,38,1),BO:BO),
COUNTIF(OFFSET(BQ6,-OFFSET(BQ6,0,-3)+1,-COLUMNS($AH:BQ)+1,38,1),BO:BO),
COUNTIF(OFFSET(BQ6,-OFFSET(BQ6,0,-3)+1,-COLUMNS($AU:BQ)+1,38,1),BO:BO),
COUNTIF(OFFSET(BQ6,-OFFSET(BQ6,0,-3)+1,-COLUMNS($BH:BQ)+1,38,1),BO:BO),)</f>
        <v>8</v>
      </c>
      <c r="BR6" s="40">
        <f ca="1">SUM(COUNTIF(OFFSET(BR6,-OFFSET(BR6,0,-4)+1,-COLUMNS($D:BR)+1,38,1),BO:BO),COUNTIF(OFFSET(BR6,-OFFSET(BR6,0,-4)+1,-COLUMNS($J:BR)+1,38,1),BO:BO),COUNTIF(OFFSET(BR6,-OFFSET(BR6,0,-4)+1,-COLUMNS($P:BR)+1,38,1),BO:BO),COUNTIF(OFFSET(BR6,-OFFSET(BR6,0,-4)+1,-COLUMNS($V:BR)+1,38,1),BO:BO),COUNTIF(OFFSET(BR6,-OFFSET(BR6,0,-4)+1,-COLUMNS($AB:BR)+1,38,1),BO:BO),COUNTIF(OFFSET(BR6,-OFFSET(BR6,0,-4)+1,-COLUMNS($AH:BR)+1,38,1),BO:BO),COUNTIF(OFFSET(BR6,-OFFSET(BR6,0,-4)+1,-COLUMNS($AO:BR)+1,38,1),BO:BO),COUNTIF(OFFSET(BR6,-OFFSET(BR6,0,-4)+1,-COLUMNS($AU:BR)+1,38,1),BO:BO),COUNTIF(OFFSET(BR6,-OFFSET(BR6,0,-4)+1,-COLUMNS($BB:BR)+1,38,1),BO:BO),COUNTIF(OFFSET(BR6,-OFFSET(BR6,0,-4)+1,-COLUMNS($BH:BR)+1,38,1),BO:BO),)</f>
        <v>14</v>
      </c>
      <c r="BS6" s="73">
        <f t="shared" ca="1" si="10"/>
        <v>4.1055718475073312E-2</v>
      </c>
    </row>
    <row r="7" spans="2:71" ht="13.5" customHeight="1" outlineLevel="1">
      <c r="B7" s="115">
        <v>4</v>
      </c>
      <c r="C7" s="52"/>
      <c r="D7" s="52" t="str">
        <f t="shared" ca="1" si="0"/>
        <v>ST</v>
      </c>
      <c r="E7" s="42"/>
      <c r="F7" s="42"/>
      <c r="G7" s="42"/>
      <c r="H7" s="42"/>
      <c r="I7" s="52"/>
      <c r="J7" s="52" t="str">
        <f t="shared" ca="1" si="1"/>
        <v>ST</v>
      </c>
      <c r="K7" s="78" t="s">
        <v>34</v>
      </c>
      <c r="L7" s="37"/>
      <c r="M7" s="37"/>
      <c r="N7" s="37" t="s">
        <v>17</v>
      </c>
      <c r="O7" s="52"/>
      <c r="P7" s="52" t="str">
        <f t="shared" ca="1" si="2"/>
        <v>TT</v>
      </c>
      <c r="Q7" s="40"/>
      <c r="R7" s="40"/>
      <c r="S7" s="40"/>
      <c r="T7" s="40"/>
      <c r="U7" s="52"/>
      <c r="V7" s="52" t="str">
        <f t="shared" ca="1" si="3"/>
        <v>LA</v>
      </c>
      <c r="W7" s="40"/>
      <c r="X7" s="40"/>
      <c r="Y7" s="40"/>
      <c r="Z7" s="40"/>
      <c r="AA7" s="52"/>
      <c r="AB7" s="52" t="str">
        <f t="shared" ca="1" si="4"/>
        <v>KO</v>
      </c>
      <c r="AC7" s="40"/>
      <c r="AD7" s="40"/>
      <c r="AE7" s="40"/>
      <c r="AF7" s="40"/>
      <c r="AG7" s="52"/>
      <c r="AH7" s="52" t="str">
        <f t="shared" ca="1" si="5"/>
        <v>IP</v>
      </c>
      <c r="AI7" s="40"/>
      <c r="AJ7" s="40"/>
      <c r="AK7" s="40"/>
      <c r="AL7" s="40"/>
      <c r="AM7" s="52"/>
      <c r="AN7" s="52"/>
      <c r="AO7" s="52" t="str">
        <f t="shared" ca="1" si="6"/>
        <v>IP</v>
      </c>
      <c r="AP7" s="40"/>
      <c r="AQ7" s="40"/>
      <c r="AR7" s="40"/>
      <c r="AS7" s="40"/>
      <c r="AT7" s="52"/>
      <c r="AU7" s="52" t="str">
        <f t="shared" ca="1" si="7"/>
        <v>••</v>
      </c>
      <c r="AV7" s="97"/>
      <c r="AW7" s="97"/>
      <c r="AX7" s="97"/>
      <c r="AY7" s="97"/>
      <c r="AZ7" s="52"/>
      <c r="BA7" s="52"/>
      <c r="BB7" s="52" t="str">
        <f t="shared" ca="1" si="8"/>
        <v>••</v>
      </c>
      <c r="BC7" s="39"/>
      <c r="BD7" s="39"/>
      <c r="BE7" s="39"/>
      <c r="BF7" s="39"/>
      <c r="BG7" s="52"/>
      <c r="BH7" s="52" t="str">
        <f t="shared" ca="1" si="9"/>
        <v>••</v>
      </c>
      <c r="BI7" s="39"/>
      <c r="BJ7" s="39"/>
      <c r="BK7" s="39"/>
      <c r="BL7" s="39"/>
      <c r="BM7" s="52"/>
      <c r="BN7" s="51">
        <v>4</v>
      </c>
      <c r="BO7" s="75" t="s">
        <v>35</v>
      </c>
      <c r="BP7" s="172">
        <f ca="1">SUM(COUNTIF(OFFSET(BP7,-OFFSET(BP7,0,-2)+1,-COLUMNS($D:BP)+1,38,1),BO:BO),
COUNTIF(OFFSET(BP7,-OFFSET(BP7,0,-2)+1,-COLUMNS($P:BP)+1,38,1),BO:BO),
COUNTIF(OFFSET(BP7,-OFFSET(BP7,0,-2)+1,-COLUMNS($AB:BP)+1,38,1),BO:BO),
COUNTIF(OFFSET(BP7,-OFFSET(BP7,0,-2)+1,-COLUMNS($AO:BP)+1,38,1),BO:BO),
COUNTIF(OFFSET(BP7,-OFFSET(BP7,0,-2)+1,-COLUMNS($BB:BP)+1,38,1),BO:BO),)</f>
        <v>7</v>
      </c>
      <c r="BQ7" s="172">
        <f ca="1">SUM(COUNTIF(OFFSET(BQ7,-OFFSET(BQ7,0,-3)+1,-COLUMNS($J:BQ)+1,38,1),BO:BO),
COUNTIF(OFFSET(BQ7,-OFFSET(BQ7,0,-3)+1,-COLUMNS($V:BQ)+1,38,1),BO:BO),
COUNTIF(OFFSET(BQ7,-OFFSET(BQ7,0,-3)+1,-COLUMNS($AH:BQ)+1,38,1),BO:BO),
COUNTIF(OFFSET(BQ7,-OFFSET(BQ7,0,-3)+1,-COLUMNS($AU:BQ)+1,38,1),BO:BO),
COUNTIF(OFFSET(BQ7,-OFFSET(BQ7,0,-3)+1,-COLUMNS($BH:BQ)+1,38,1),BO:BO),)</f>
        <v>6</v>
      </c>
      <c r="BR7" s="40">
        <f ca="1">SUM(COUNTIF(OFFSET(BR7,-OFFSET(BR7,0,-4)+1,-COLUMNS($D:BR)+1,38,1),BO:BO),COUNTIF(OFFSET(BR7,-OFFSET(BR7,0,-4)+1,-COLUMNS($J:BR)+1,38,1),BO:BO),COUNTIF(OFFSET(BR7,-OFFSET(BR7,0,-4)+1,-COLUMNS($P:BR)+1,38,1),BO:BO),COUNTIF(OFFSET(BR7,-OFFSET(BR7,0,-4)+1,-COLUMNS($V:BR)+1,38,1),BO:BO),COUNTIF(OFFSET(BR7,-OFFSET(BR7,0,-4)+1,-COLUMNS($AB:BR)+1,38,1),BO:BO),COUNTIF(OFFSET(BR7,-OFFSET(BR7,0,-4)+1,-COLUMNS($AH:BR)+1,38,1),BO:BO),COUNTIF(OFFSET(BR7,-OFFSET(BR7,0,-4)+1,-COLUMNS($AO:BR)+1,38,1),BO:BO),COUNTIF(OFFSET(BR7,-OFFSET(BR7,0,-4)+1,-COLUMNS($AU:BR)+1,38,1),BO:BO),COUNTIF(OFFSET(BR7,-OFFSET(BR7,0,-4)+1,-COLUMNS($BB:BR)+1,38,1),BO:BO),COUNTIF(OFFSET(BR7,-OFFSET(BR7,0,-4)+1,-COLUMNS($BH:BR)+1,38,1),BO:BO),)</f>
        <v>13</v>
      </c>
      <c r="BS7" s="73">
        <f t="shared" ca="1" si="10"/>
        <v>3.8123167155425221E-2</v>
      </c>
    </row>
    <row r="8" spans="2:71" ht="13.5" customHeight="1" outlineLevel="1">
      <c r="B8" s="115">
        <v>5</v>
      </c>
      <c r="C8" s="52"/>
      <c r="D8" s="52" t="str">
        <f t="shared" ca="1" si="0"/>
        <v>ST</v>
      </c>
      <c r="E8" s="42"/>
      <c r="F8" s="42"/>
      <c r="G8" s="42"/>
      <c r="H8" s="42"/>
      <c r="I8" s="52"/>
      <c r="J8" s="52" t="str">
        <f t="shared" ca="1" si="1"/>
        <v>ST</v>
      </c>
      <c r="K8" s="42">
        <v>3</v>
      </c>
      <c r="L8" s="42">
        <v>3</v>
      </c>
      <c r="M8" s="42" t="s">
        <v>31</v>
      </c>
      <c r="N8" s="42"/>
      <c r="O8" s="52"/>
      <c r="P8" s="52" t="str">
        <f t="shared" ca="1" si="2"/>
        <v>TT</v>
      </c>
      <c r="Q8" s="40"/>
      <c r="R8" s="40"/>
      <c r="S8" s="40"/>
      <c r="T8" s="40"/>
      <c r="U8" s="52"/>
      <c r="V8" s="52" t="str">
        <f t="shared" ca="1" si="3"/>
        <v>LA</v>
      </c>
      <c r="W8" s="40"/>
      <c r="X8" s="40"/>
      <c r="Y8" s="40"/>
      <c r="Z8" s="40"/>
      <c r="AA8" s="52"/>
      <c r="AB8" s="52" t="str">
        <f t="shared" ca="1" si="4"/>
        <v>KO</v>
      </c>
      <c r="AC8" s="40"/>
      <c r="AD8" s="40"/>
      <c r="AE8" s="40"/>
      <c r="AF8" s="40"/>
      <c r="AG8" s="52"/>
      <c r="AH8" s="52" t="str">
        <f t="shared" ca="1" si="5"/>
        <v>IP</v>
      </c>
      <c r="AI8" s="40"/>
      <c r="AJ8" s="40"/>
      <c r="AK8" s="40"/>
      <c r="AL8" s="40"/>
      <c r="AM8" s="52"/>
      <c r="AN8" s="52"/>
      <c r="AO8" s="52" t="str">
        <f t="shared" ca="1" si="6"/>
        <v>UI</v>
      </c>
      <c r="AP8" s="91" t="s">
        <v>36</v>
      </c>
      <c r="AQ8" s="35"/>
      <c r="AR8" s="35"/>
      <c r="AS8" s="35" t="s">
        <v>35</v>
      </c>
      <c r="AT8" s="52"/>
      <c r="AU8" s="52" t="str">
        <f t="shared" ca="1" si="7"/>
        <v>••</v>
      </c>
      <c r="AV8" s="97"/>
      <c r="AW8" s="97"/>
      <c r="AX8" s="97"/>
      <c r="AY8" s="97"/>
      <c r="AZ8" s="52"/>
      <c r="BA8" s="52"/>
      <c r="BB8" s="52" t="str">
        <f t="shared" ca="1" si="8"/>
        <v>••</v>
      </c>
      <c r="BC8" s="39"/>
      <c r="BD8" s="39"/>
      <c r="BE8" s="39"/>
      <c r="BF8" s="39"/>
      <c r="BG8" s="52"/>
      <c r="BH8" s="52" t="str">
        <f t="shared" ca="1" si="9"/>
        <v>••</v>
      </c>
      <c r="BI8" s="39"/>
      <c r="BJ8" s="39"/>
      <c r="BK8" s="39"/>
      <c r="BL8" s="39"/>
      <c r="BM8" s="52"/>
      <c r="BN8" s="51">
        <v>5</v>
      </c>
      <c r="BO8" s="75" t="s">
        <v>21</v>
      </c>
      <c r="BP8" s="172">
        <f ca="1">SUM(COUNTIF(OFFSET(BP8,-OFFSET(BP8,0,-2)+1,-COLUMNS($D:BP)+1,38,1),BO:BO),
COUNTIF(OFFSET(BP8,-OFFSET(BP8,0,-2)+1,-COLUMNS($P:BP)+1,38,1),BO:BO),
COUNTIF(OFFSET(BP8,-OFFSET(BP8,0,-2)+1,-COLUMNS($AB:BP)+1,38,1),BO:BO),
COUNTIF(OFFSET(BP8,-OFFSET(BP8,0,-2)+1,-COLUMNS($AO:BP)+1,38,1),BO:BO),
COUNTIF(OFFSET(BP8,-OFFSET(BP8,0,-2)+1,-COLUMNS($BB:BP)+1,38,1),BO:BO),)</f>
        <v>5</v>
      </c>
      <c r="BQ8" s="172">
        <f ca="1">SUM(COUNTIF(OFFSET(BQ8,-OFFSET(BQ8,0,-3)+1,-COLUMNS($J:BQ)+1,38,1),BO:BO),
COUNTIF(OFFSET(BQ8,-OFFSET(BQ8,0,-3)+1,-COLUMNS($V:BQ)+1,38,1),BO:BO),
COUNTIF(OFFSET(BQ8,-OFFSET(BQ8,0,-3)+1,-COLUMNS($AH:BQ)+1,38,1),BO:BO),
COUNTIF(OFFSET(BQ8,-OFFSET(BQ8,0,-3)+1,-COLUMNS($AU:BQ)+1,38,1),BO:BO),
COUNTIF(OFFSET(BQ8,-OFFSET(BQ8,0,-3)+1,-COLUMNS($BH:BQ)+1,38,1),BO:BO),)</f>
        <v>0</v>
      </c>
      <c r="BR8" s="40">
        <f ca="1">SUM(COUNTIF(OFFSET(BR8,-OFFSET(BR8,0,-4)+1,-COLUMNS($D:BR)+1,38,1),BO:BO),COUNTIF(OFFSET(BR8,-OFFSET(BR8,0,-4)+1,-COLUMNS($J:BR)+1,38,1),BO:BO),COUNTIF(OFFSET(BR8,-OFFSET(BR8,0,-4)+1,-COLUMNS($P:BR)+1,38,1),BO:BO),COUNTIF(OFFSET(BR8,-OFFSET(BR8,0,-4)+1,-COLUMNS($V:BR)+1,38,1),BO:BO),COUNTIF(OFFSET(BR8,-OFFSET(BR8,0,-4)+1,-COLUMNS($AB:BR)+1,38,1),BO:BO),COUNTIF(OFFSET(BR8,-OFFSET(BR8,0,-4)+1,-COLUMNS($AH:BR)+1,38,1),BO:BO),COUNTIF(OFFSET(BR8,-OFFSET(BR8,0,-4)+1,-COLUMNS($AO:BR)+1,38,1),BO:BO),COUNTIF(OFFSET(BR8,-OFFSET(BR8,0,-4)+1,-COLUMNS($AU:BR)+1,38,1),BO:BO),COUNTIF(OFFSET(BR8,-OFFSET(BR8,0,-4)+1,-COLUMNS($BB:BR)+1,38,1),BO:BO),COUNTIF(OFFSET(BR8,-OFFSET(BR8,0,-4)+1,-COLUMNS($BH:BR)+1,38,1),BO:BO),)</f>
        <v>5</v>
      </c>
      <c r="BS8" s="73">
        <f t="shared" ca="1" si="10"/>
        <v>1.466275659824047E-2</v>
      </c>
    </row>
    <row r="9" spans="2:71" ht="13.5" customHeight="1" outlineLevel="1">
      <c r="B9" s="115">
        <v>6</v>
      </c>
      <c r="C9" s="52"/>
      <c r="D9" s="52" t="str">
        <f t="shared" ca="1" si="0"/>
        <v>ST</v>
      </c>
      <c r="E9" s="42"/>
      <c r="F9" s="42"/>
      <c r="G9" s="42"/>
      <c r="H9" s="42"/>
      <c r="I9" s="52"/>
      <c r="J9" s="52" t="str">
        <f t="shared" ca="1" si="1"/>
        <v>ST</v>
      </c>
      <c r="K9" s="42"/>
      <c r="L9" s="42"/>
      <c r="M9" s="42" t="s">
        <v>32</v>
      </c>
      <c r="N9" s="42"/>
      <c r="O9" s="52"/>
      <c r="P9" s="52" t="str">
        <f t="shared" ca="1" si="2"/>
        <v>LA</v>
      </c>
      <c r="Q9" s="91" t="s">
        <v>22</v>
      </c>
      <c r="R9" s="35"/>
      <c r="S9" s="35"/>
      <c r="T9" s="35" t="s">
        <v>19</v>
      </c>
      <c r="U9" s="52"/>
      <c r="V9" s="52" t="str">
        <f t="shared" ca="1" si="3"/>
        <v>LA</v>
      </c>
      <c r="W9" s="40"/>
      <c r="X9" s="40"/>
      <c r="Y9" s="40"/>
      <c r="Z9" s="40"/>
      <c r="AA9" s="52"/>
      <c r="AB9" s="52" t="str">
        <f t="shared" ca="1" si="4"/>
        <v>KO</v>
      </c>
      <c r="AC9" s="40"/>
      <c r="AD9" s="40"/>
      <c r="AE9" s="40"/>
      <c r="AF9" s="40"/>
      <c r="AG9" s="52"/>
      <c r="AH9" s="52" t="str">
        <f t="shared" ca="1" si="5"/>
        <v>IP</v>
      </c>
      <c r="AI9" s="40"/>
      <c r="AJ9" s="40"/>
      <c r="AK9" s="40"/>
      <c r="AL9" s="40"/>
      <c r="AM9" s="52"/>
      <c r="AN9" s="52"/>
      <c r="AO9" s="52" t="str">
        <f t="shared" ca="1" si="6"/>
        <v>UI</v>
      </c>
      <c r="AP9" s="40">
        <v>0</v>
      </c>
      <c r="AQ9" s="40">
        <v>5</v>
      </c>
      <c r="AR9" s="40" t="s">
        <v>32</v>
      </c>
      <c r="AS9" s="40"/>
      <c r="AT9" s="52"/>
      <c r="AU9" s="52" t="str">
        <f t="shared" ca="1" si="7"/>
        <v>••</v>
      </c>
      <c r="AV9" s="97"/>
      <c r="AW9" s="97"/>
      <c r="AX9" s="97"/>
      <c r="AY9" s="97"/>
      <c r="AZ9" s="52"/>
      <c r="BA9" s="52"/>
      <c r="BB9" s="52" t="str">
        <f t="shared" ca="1" si="8"/>
        <v>••</v>
      </c>
      <c r="BC9" s="39"/>
      <c r="BD9" s="39"/>
      <c r="BE9" s="39"/>
      <c r="BF9" s="39"/>
      <c r="BG9" s="52"/>
      <c r="BH9" s="52" t="str">
        <f t="shared" ca="1" si="9"/>
        <v>••</v>
      </c>
      <c r="BI9" s="39"/>
      <c r="BJ9" s="39"/>
      <c r="BK9" s="39"/>
      <c r="BL9" s="39"/>
      <c r="BM9" s="52"/>
      <c r="BN9" s="51">
        <v>6</v>
      </c>
      <c r="BO9" s="75" t="s">
        <v>37</v>
      </c>
      <c r="BP9" s="172">
        <f ca="1">SUM(COUNTIF(OFFSET(BP9,-OFFSET(BP9,0,-2)+1,-COLUMNS($D:BP)+1,38,1),BO:BO),
COUNTIF(OFFSET(BP9,-OFFSET(BP9,0,-2)+1,-COLUMNS($P:BP)+1,38,1),BO:BO),
COUNTIF(OFFSET(BP9,-OFFSET(BP9,0,-2)+1,-COLUMNS($AB:BP)+1,38,1),BO:BO),
COUNTIF(OFFSET(BP9,-OFFSET(BP9,0,-2)+1,-COLUMNS($AO:BP)+1,38,1),BO:BO),
COUNTIF(OFFSET(BP9,-OFFSET(BP9,0,-2)+1,-COLUMNS($BB:BP)+1,38,1),BO:BO),)</f>
        <v>0</v>
      </c>
      <c r="BQ9" s="172">
        <f ca="1">SUM(COUNTIF(OFFSET(BQ9,-OFFSET(BQ9,0,-3)+1,-COLUMNS($J:BQ)+1,38,1),BO:BO),
COUNTIF(OFFSET(BQ9,-OFFSET(BQ9,0,-3)+1,-COLUMNS($V:BQ)+1,38,1),BO:BO),
COUNTIF(OFFSET(BQ9,-OFFSET(BQ9,0,-3)+1,-COLUMNS($AH:BQ)+1,38,1),BO:BO),
COUNTIF(OFFSET(BQ9,-OFFSET(BQ9,0,-3)+1,-COLUMNS($AU:BQ)+1,38,1),BO:BO),
COUNTIF(OFFSET(BQ9,-OFFSET(BQ9,0,-3)+1,-COLUMNS($BH:BQ)+1,38,1),BO:BO),)</f>
        <v>0</v>
      </c>
      <c r="BR9" s="40">
        <f ca="1">SUM(COUNTIF(OFFSET(BR9,-OFFSET(BR9,0,-4)+1,-COLUMNS($D:BR)+1,38,1),BO:BO),COUNTIF(OFFSET(BR9,-OFFSET(BR9,0,-4)+1,-COLUMNS($J:BR)+1,38,1),BO:BO),COUNTIF(OFFSET(BR9,-OFFSET(BR9,0,-4)+1,-COLUMNS($P:BR)+1,38,1),BO:BO),COUNTIF(OFFSET(BR9,-OFFSET(BR9,0,-4)+1,-COLUMNS($V:BR)+1,38,1),BO:BO),COUNTIF(OFFSET(BR9,-OFFSET(BR9,0,-4)+1,-COLUMNS($AB:BR)+1,38,1),BO:BO),COUNTIF(OFFSET(BR9,-OFFSET(BR9,0,-4)+1,-COLUMNS($AH:BR)+1,38,1),BO:BO),COUNTIF(OFFSET(BR9,-OFFSET(BR9,0,-4)+1,-COLUMNS($AO:BR)+1,38,1),BO:BO),COUNTIF(OFFSET(BR9,-OFFSET(BR9,0,-4)+1,-COLUMNS($AU:BR)+1,38,1),BO:BO),COUNTIF(OFFSET(BR9,-OFFSET(BR9,0,-4)+1,-COLUMNS($BB:BR)+1,38,1),BO:BO),COUNTIF(OFFSET(BR9,-OFFSET(BR9,0,-4)+1,-COLUMNS($BH:BR)+1,38,1),BO:BO),)</f>
        <v>0</v>
      </c>
      <c r="BS9" s="73">
        <f t="shared" ca="1" si="10"/>
        <v>0</v>
      </c>
    </row>
    <row r="10" spans="2:71" ht="13.5" customHeight="1" outlineLevel="1">
      <c r="B10" s="115">
        <v>7</v>
      </c>
      <c r="C10" s="52"/>
      <c r="D10" s="52" t="str">
        <f t="shared" ca="1" si="0"/>
        <v>ST</v>
      </c>
      <c r="E10" s="42"/>
      <c r="F10" s="42"/>
      <c r="G10" s="42"/>
      <c r="H10" s="42"/>
      <c r="I10" s="52"/>
      <c r="J10" s="52" t="str">
        <f t="shared" ca="1" si="1"/>
        <v>ST</v>
      </c>
      <c r="K10" s="42"/>
      <c r="L10" s="42"/>
      <c r="M10" s="42"/>
      <c r="N10" s="42"/>
      <c r="O10" s="52"/>
      <c r="P10" s="52" t="str">
        <f t="shared" ca="1" si="2"/>
        <v>LA</v>
      </c>
      <c r="Q10" s="40">
        <v>2</v>
      </c>
      <c r="R10" s="40">
        <v>0</v>
      </c>
      <c r="S10" s="40" t="s">
        <v>31</v>
      </c>
      <c r="T10" s="40"/>
      <c r="U10" s="52"/>
      <c r="V10" s="52" t="str">
        <f t="shared" ca="1" si="3"/>
        <v>KO</v>
      </c>
      <c r="W10" s="91" t="s">
        <v>23</v>
      </c>
      <c r="X10" s="35"/>
      <c r="Y10" s="35"/>
      <c r="Z10" s="35" t="s">
        <v>24</v>
      </c>
      <c r="AA10" s="52"/>
      <c r="AB10" s="52" t="str">
        <f t="shared" ca="1" si="4"/>
        <v>IP</v>
      </c>
      <c r="AC10" s="91" t="s">
        <v>25</v>
      </c>
      <c r="AD10" s="35"/>
      <c r="AE10" s="35"/>
      <c r="AF10" s="35" t="s">
        <v>26</v>
      </c>
      <c r="AG10" s="52"/>
      <c r="AH10" s="52" t="str">
        <f t="shared" ca="1" si="5"/>
        <v>IP</v>
      </c>
      <c r="AI10" s="91" t="s">
        <v>27</v>
      </c>
      <c r="AJ10" s="35"/>
      <c r="AK10" s="35"/>
      <c r="AL10" s="35" t="s">
        <v>26</v>
      </c>
      <c r="AM10" s="52"/>
      <c r="AN10" s="52"/>
      <c r="AO10" s="52" t="str">
        <f t="shared" ca="1" si="6"/>
        <v>UI</v>
      </c>
      <c r="AP10" s="40"/>
      <c r="AQ10" s="40"/>
      <c r="AR10" s="40"/>
      <c r="AS10" s="40"/>
      <c r="AT10" s="52"/>
      <c r="AU10" s="52" t="str">
        <f t="shared" ca="1" si="7"/>
        <v>••</v>
      </c>
      <c r="AV10" s="97"/>
      <c r="AW10" s="97"/>
      <c r="AX10" s="97"/>
      <c r="AY10" s="97"/>
      <c r="AZ10" s="52"/>
      <c r="BA10" s="52"/>
      <c r="BB10" s="52" t="str">
        <f t="shared" ca="1" si="8"/>
        <v>••</v>
      </c>
      <c r="BC10" s="39"/>
      <c r="BD10" s="39"/>
      <c r="BE10" s="39"/>
      <c r="BF10" s="39"/>
      <c r="BG10" s="52"/>
      <c r="BH10" s="52" t="str">
        <f t="shared" ca="1" si="9"/>
        <v>••</v>
      </c>
      <c r="BI10" s="39"/>
      <c r="BJ10" s="39"/>
      <c r="BK10" s="39"/>
      <c r="BL10" s="39"/>
      <c r="BM10" s="52"/>
      <c r="BN10" s="51">
        <v>7</v>
      </c>
      <c r="BO10" s="71" t="s">
        <v>29</v>
      </c>
      <c r="BP10" s="173">
        <f ca="1">SUM(COUNTIF(OFFSET(BP10,-OFFSET(BP10,0,-2)+1,-COLUMNS($D:BP)+1,38,1),BO:BO),
COUNTIF(OFFSET(BP10,-OFFSET(BP10,0,-2)+1,-COLUMNS($P:BP)+1,38,1),BO:BO),
COUNTIF(OFFSET(BP10,-OFFSET(BP10,0,-2)+1,-COLUMNS($AB:BP)+1,38,1),BO:BO),
COUNTIF(OFFSET(BP10,-OFFSET(BP10,0,-2)+1,-COLUMNS($AO:BP)+1,38,1),BO:BO),
COUNTIF(OFFSET(BP10,-OFFSET(BP10,0,-2)+1,-COLUMNS($BB:BP)+1,38,1),BO:BO),)</f>
        <v>12</v>
      </c>
      <c r="BQ10" s="173">
        <f ca="1">SUM(COUNTIF(OFFSET(BQ10,-OFFSET(BQ10,0,-3)+1,-COLUMNS($J:BQ)+1,38,1),BO:BO),
COUNTIF(OFFSET(BQ10,-OFFSET(BQ10,0,-3)+1,-COLUMNS($V:BQ)+1,38,1),BO:BO),
COUNTIF(OFFSET(BQ10,-OFFSET(BQ10,0,-3)+1,-COLUMNS($AH:BQ)+1,38,1),BO:BO),
COUNTIF(OFFSET(BQ10,-OFFSET(BQ10,0,-3)+1,-COLUMNS($AU:BQ)+1,38,1),BO:BO),
COUNTIF(OFFSET(BQ10,-OFFSET(BQ10,0,-3)+1,-COLUMNS($BH:BQ)+1,38,1),BO:BO),)</f>
        <v>42</v>
      </c>
      <c r="BR10" s="39">
        <f ca="1">SUM(COUNTIF(OFFSET(BR10,-OFFSET(BR10,0,-4)+1,-COLUMNS($D:BR)+1,38,1),BO:BO),COUNTIF(OFFSET(BR10,-OFFSET(BR10,0,-4)+1,-COLUMNS($J:BR)+1,38,1),BO:BO),COUNTIF(OFFSET(BR10,-OFFSET(BR10,0,-4)+1,-COLUMNS($P:BR)+1,38,1),BO:BO),COUNTIF(OFFSET(BR10,-OFFSET(BR10,0,-4)+1,-COLUMNS($V:BR)+1,38,1),BO:BO),COUNTIF(OFFSET(BR10,-OFFSET(BR10,0,-4)+1,-COLUMNS($AB:BR)+1,38,1),BO:BO),COUNTIF(OFFSET(BR10,-OFFSET(BR10,0,-4)+1,-COLUMNS($AH:BR)+1,38,1),BO:BO),COUNTIF(OFFSET(BR10,-OFFSET(BR10,0,-4)+1,-COLUMNS($AO:BR)+1,38,1),BO:BO),COUNTIF(OFFSET(BR10,-OFFSET(BR10,0,-4)+1,-COLUMNS($AU:BR)+1,38,1),BO:BO),COUNTIF(OFFSET(BR10,-OFFSET(BR10,0,-4)+1,-COLUMNS($BB:BR)+1,38,1),BO:BO),COUNTIF(OFFSET(BR10,-OFFSET(BR10,0,-4)+1,-COLUMNS($BH:BR)+1,38,1),BO:BO),)</f>
        <v>54</v>
      </c>
      <c r="BS10" s="69">
        <f t="shared" ca="1" si="10"/>
        <v>0.15835777126099707</v>
      </c>
    </row>
    <row r="11" spans="2:71" ht="13.5" customHeight="1" outlineLevel="1">
      <c r="B11" s="115">
        <v>8</v>
      </c>
      <c r="C11" s="52"/>
      <c r="D11" s="52" t="str">
        <f t="shared" ca="1" si="0"/>
        <v>EO</v>
      </c>
      <c r="E11" s="78" t="s">
        <v>38</v>
      </c>
      <c r="F11" s="37"/>
      <c r="G11" s="37"/>
      <c r="H11" s="37" t="s">
        <v>39</v>
      </c>
      <c r="I11" s="52"/>
      <c r="J11" s="52" t="str">
        <f t="shared" ca="1" si="1"/>
        <v>ST</v>
      </c>
      <c r="K11" s="42"/>
      <c r="L11" s="42"/>
      <c r="M11" s="42"/>
      <c r="N11" s="42"/>
      <c r="O11" s="52"/>
      <c r="P11" s="52" t="str">
        <f t="shared" ca="1" si="2"/>
        <v>ST</v>
      </c>
      <c r="Q11" s="78" t="s">
        <v>34</v>
      </c>
      <c r="R11" s="37"/>
      <c r="S11" s="37"/>
      <c r="T11" s="37" t="s">
        <v>17</v>
      </c>
      <c r="U11" s="52"/>
      <c r="V11" s="52" t="str">
        <f t="shared" ca="1" si="3"/>
        <v>KO</v>
      </c>
      <c r="W11" s="40">
        <v>2</v>
      </c>
      <c r="X11" s="40">
        <v>0</v>
      </c>
      <c r="Y11" s="40" t="s">
        <v>31</v>
      </c>
      <c r="Z11" s="40"/>
      <c r="AA11" s="52"/>
      <c r="AB11" s="52" t="str">
        <f t="shared" ca="1" si="4"/>
        <v>IP</v>
      </c>
      <c r="AC11" s="40">
        <v>2</v>
      </c>
      <c r="AD11" s="40">
        <v>0</v>
      </c>
      <c r="AE11" s="40" t="s">
        <v>33</v>
      </c>
      <c r="AF11" s="40"/>
      <c r="AG11" s="52"/>
      <c r="AH11" s="52" t="str">
        <f t="shared" ca="1" si="5"/>
        <v>IP</v>
      </c>
      <c r="AI11" s="40">
        <v>2</v>
      </c>
      <c r="AJ11" s="40">
        <v>0</v>
      </c>
      <c r="AK11" s="40" t="s">
        <v>31</v>
      </c>
      <c r="AL11" s="40"/>
      <c r="AM11" s="52"/>
      <c r="AN11" s="52"/>
      <c r="AO11" s="52" t="str">
        <f t="shared" ca="1" si="6"/>
        <v>UI</v>
      </c>
      <c r="AP11" s="40"/>
      <c r="AQ11" s="40"/>
      <c r="AR11" s="40"/>
      <c r="AS11" s="40"/>
      <c r="AT11" s="52"/>
      <c r="AU11" s="52" t="str">
        <f t="shared" ca="1" si="7"/>
        <v>••</v>
      </c>
      <c r="AV11" s="97"/>
      <c r="AW11" s="97"/>
      <c r="AX11" s="97"/>
      <c r="AY11" s="97"/>
      <c r="AZ11" s="52"/>
      <c r="BA11" s="52"/>
      <c r="BB11" s="52" t="str">
        <f t="shared" ca="1" si="8"/>
        <v>••</v>
      </c>
      <c r="BC11" s="39"/>
      <c r="BD11" s="39"/>
      <c r="BE11" s="39"/>
      <c r="BF11" s="39"/>
      <c r="BG11" s="52"/>
      <c r="BH11" s="52" t="str">
        <f t="shared" ca="1" si="9"/>
        <v>••</v>
      </c>
      <c r="BI11" s="39"/>
      <c r="BJ11" s="39"/>
      <c r="BK11" s="39"/>
      <c r="BL11" s="39"/>
      <c r="BM11" s="52"/>
      <c r="BN11" s="51">
        <v>8</v>
      </c>
      <c r="BO11" s="66" t="s">
        <v>40</v>
      </c>
      <c r="BP11" s="174">
        <f ca="1">SUM(COUNTIF(OFFSET(BP11,-OFFSET(BP11,0,-2)+1,-COLUMNS($D:BP)+1,38,1),BO:BO),
COUNTIF(OFFSET(BP11,-OFFSET(BP11,0,-2)+1,-COLUMNS($P:BP)+1,38,1),BO:BO),
COUNTIF(OFFSET(BP11,-OFFSET(BP11,0,-2)+1,-COLUMNS($AB:BP)+1,38,1),BO:BO),
COUNTIF(OFFSET(BP11,-OFFSET(BP11,0,-2)+1,-COLUMNS($AO:BP)+1,38,1),BO:BO),
COUNTIF(OFFSET(BP11,-OFFSET(BP11,0,-2)+1,-COLUMNS($BB:BP)+1,38,1),BO:BO),)</f>
        <v>3</v>
      </c>
      <c r="BQ11" s="174">
        <f ca="1">SUM(COUNTIF(OFFSET(BQ11,-OFFSET(BQ11,0,-3)+1,-COLUMNS($J:BQ)+1,38,1),BO:BO),
COUNTIF(OFFSET(BQ11,-OFFSET(BQ11,0,-3)+1,-COLUMNS($V:BQ)+1,38,1),BO:BO),
COUNTIF(OFFSET(BQ11,-OFFSET(BQ11,0,-3)+1,-COLUMNS($AH:BQ)+1,38,1),BO:BO),
COUNTIF(OFFSET(BQ11,-OFFSET(BQ11,0,-3)+1,-COLUMNS($AU:BQ)+1,38,1),BO:BO),
COUNTIF(OFFSET(BQ11,-OFFSET(BQ11,0,-3)+1,-COLUMNS($BH:BQ)+1,38,1),BO:BO),)</f>
        <v>3</v>
      </c>
      <c r="BR11" s="42">
        <f ca="1">SUM(COUNTIF(OFFSET(BR11,-OFFSET(BR11,0,-4)+1,-COLUMNS($D:BR)+1,38,1),BO:BO),COUNTIF(OFFSET(BR11,-OFFSET(BR11,0,-4)+1,-COLUMNS($J:BR)+1,38,1),BO:BO),COUNTIF(OFFSET(BR11,-OFFSET(BR11,0,-4)+1,-COLUMNS($P:BR)+1,38,1),BO:BO),COUNTIF(OFFSET(BR11,-OFFSET(BR11,0,-4)+1,-COLUMNS($V:BR)+1,38,1),BO:BO),COUNTIF(OFFSET(BR11,-OFFSET(BR11,0,-4)+1,-COLUMNS($AB:BR)+1,38,1),BO:BO),COUNTIF(OFFSET(BR11,-OFFSET(BR11,0,-4)+1,-COLUMNS($AH:BR)+1,38,1),BO:BO),COUNTIF(OFFSET(BR11,-OFFSET(BR11,0,-4)+1,-COLUMNS($AO:BR)+1,38,1),BO:BO),COUNTIF(OFFSET(BR11,-OFFSET(BR11,0,-4)+1,-COLUMNS($AU:BR)+1,38,1),BO:BO),COUNTIF(OFFSET(BR11,-OFFSET(BR11,0,-4)+1,-COLUMNS($BB:BR)+1,38,1),BO:BO),COUNTIF(OFFSET(BR11,-OFFSET(BR11,0,-4)+1,-COLUMNS($BH:BR)+1,38,1),BO:BO),)</f>
        <v>6</v>
      </c>
      <c r="BS11" s="64">
        <f t="shared" ca="1" si="10"/>
        <v>1.7595307917888565E-2</v>
      </c>
    </row>
    <row r="12" spans="2:71" ht="13.5" customHeight="1" outlineLevel="1">
      <c r="B12" s="115">
        <v>9</v>
      </c>
      <c r="C12" s="52"/>
      <c r="D12" s="52" t="str">
        <f t="shared" ca="1" si="0"/>
        <v>EO</v>
      </c>
      <c r="E12" s="42">
        <v>3</v>
      </c>
      <c r="F12" s="42">
        <v>0</v>
      </c>
      <c r="G12" s="42" t="s">
        <v>31</v>
      </c>
      <c r="H12" s="42"/>
      <c r="I12" s="52"/>
      <c r="J12" s="52" t="str">
        <f t="shared" ca="1" si="1"/>
        <v>ST</v>
      </c>
      <c r="K12" s="42"/>
      <c r="L12" s="42"/>
      <c r="M12" s="42"/>
      <c r="N12" s="42"/>
      <c r="O12" s="52"/>
      <c r="P12" s="52" t="str">
        <f t="shared" ca="1" si="2"/>
        <v>ST</v>
      </c>
      <c r="Q12" s="42">
        <v>3</v>
      </c>
      <c r="R12" s="42">
        <v>3</v>
      </c>
      <c r="S12" s="42" t="s">
        <v>31</v>
      </c>
      <c r="T12" s="42"/>
      <c r="U12" s="52"/>
      <c r="V12" s="52" t="str">
        <f t="shared" ca="1" si="3"/>
        <v>ST</v>
      </c>
      <c r="W12" s="78" t="s">
        <v>41</v>
      </c>
      <c r="X12" s="37"/>
      <c r="Y12" s="37"/>
      <c r="Z12" s="37" t="s">
        <v>17</v>
      </c>
      <c r="AA12" s="52"/>
      <c r="AB12" s="52" t="str">
        <f t="shared" ca="1" si="4"/>
        <v>UI</v>
      </c>
      <c r="AC12" s="91" t="s">
        <v>36</v>
      </c>
      <c r="AD12" s="35"/>
      <c r="AE12" s="35"/>
      <c r="AF12" s="35" t="s">
        <v>35</v>
      </c>
      <c r="AG12" s="52"/>
      <c r="AH12" s="52" t="str">
        <f t="shared" ca="1" si="5"/>
        <v>UI</v>
      </c>
      <c r="AI12" s="91" t="s">
        <v>36</v>
      </c>
      <c r="AJ12" s="35"/>
      <c r="AK12" s="35"/>
      <c r="AL12" s="35" t="s">
        <v>35</v>
      </c>
      <c r="AM12" s="52"/>
      <c r="AN12" s="52"/>
      <c r="AO12" s="52" t="str">
        <f t="shared" ca="1" si="6"/>
        <v>UI</v>
      </c>
      <c r="AP12" s="40"/>
      <c r="AQ12" s="40"/>
      <c r="AR12" s="40"/>
      <c r="AS12" s="40"/>
      <c r="AT12" s="52"/>
      <c r="AU12" s="52" t="str">
        <f t="shared" ca="1" si="7"/>
        <v>ST</v>
      </c>
      <c r="AV12" s="109" t="s">
        <v>42</v>
      </c>
      <c r="AW12" s="108"/>
      <c r="AX12" s="108"/>
      <c r="AY12" s="108" t="s">
        <v>17</v>
      </c>
      <c r="AZ12" s="52"/>
      <c r="BA12" s="52"/>
      <c r="BB12" s="52" t="str">
        <f t="shared" ca="1" si="8"/>
        <v>••</v>
      </c>
      <c r="BC12" s="39"/>
      <c r="BD12" s="39"/>
      <c r="BE12" s="39"/>
      <c r="BF12" s="39"/>
      <c r="BG12" s="52"/>
      <c r="BH12" s="52" t="str">
        <f t="shared" ca="1" si="9"/>
        <v>••</v>
      </c>
      <c r="BI12" s="39"/>
      <c r="BJ12" s="39"/>
      <c r="BK12" s="39"/>
      <c r="BL12" s="39"/>
      <c r="BM12" s="52"/>
      <c r="BN12" s="51">
        <v>9</v>
      </c>
      <c r="BO12" s="66" t="s">
        <v>43</v>
      </c>
      <c r="BP12" s="174">
        <f ca="1">SUM(COUNTIF(OFFSET(BP12,-OFFSET(BP12,0,-2)+1,-COLUMNS($D:BP)+1,38,1),BO:BO),
COUNTIF(OFFSET(BP12,-OFFSET(BP12,0,-2)+1,-COLUMNS($P:BP)+1,38,1),BO:BO),
COUNTIF(OFFSET(BP12,-OFFSET(BP12,0,-2)+1,-COLUMNS($AB:BP)+1,38,1),BO:BO),
COUNTIF(OFFSET(BP12,-OFFSET(BP12,0,-2)+1,-COLUMNS($AO:BP)+1,38,1),BO:BO),
COUNTIF(OFFSET(BP12,-OFFSET(BP12,0,-2)+1,-COLUMNS($BB:BP)+1,38,1),BO:BO),)</f>
        <v>18</v>
      </c>
      <c r="BQ12" s="174">
        <f ca="1">SUM(COUNTIF(OFFSET(BQ12,-OFFSET(BQ12,0,-3)+1,-COLUMNS($J:BQ)+1,38,1),BO:BO),
COUNTIF(OFFSET(BQ12,-OFFSET(BQ12,0,-3)+1,-COLUMNS($V:BQ)+1,38,1),BO:BO),
COUNTIF(OFFSET(BQ12,-OFFSET(BQ12,0,-3)+1,-COLUMNS($AH:BQ)+1,38,1),BO:BO),
COUNTIF(OFFSET(BQ12,-OFFSET(BQ12,0,-3)+1,-COLUMNS($AU:BQ)+1,38,1),BO:BO),
COUNTIF(OFFSET(BQ12,-OFFSET(BQ12,0,-3)+1,-COLUMNS($BH:BQ)+1,38,1),BO:BO),)</f>
        <v>10</v>
      </c>
      <c r="BR12" s="42">
        <f ca="1">SUM(COUNTIF(OFFSET(BR12,-OFFSET(BR12,0,-4)+1,-COLUMNS($D:BR)+1,38,1),BO:BO),COUNTIF(OFFSET(BR12,-OFFSET(BR12,0,-4)+1,-COLUMNS($J:BR)+1,38,1),BO:BO),COUNTIF(OFFSET(BR12,-OFFSET(BR12,0,-4)+1,-COLUMNS($P:BR)+1,38,1),BO:BO),COUNTIF(OFFSET(BR12,-OFFSET(BR12,0,-4)+1,-COLUMNS($V:BR)+1,38,1),BO:BO),COUNTIF(OFFSET(BR12,-OFFSET(BR12,0,-4)+1,-COLUMNS($AB:BR)+1,38,1),BO:BO),COUNTIF(OFFSET(BR12,-OFFSET(BR12,0,-4)+1,-COLUMNS($AH:BR)+1,38,1),BO:BO),COUNTIF(OFFSET(BR12,-OFFSET(BR12,0,-4)+1,-COLUMNS($AO:BR)+1,38,1),BO:BO),COUNTIF(OFFSET(BR12,-OFFSET(BR12,0,-4)+1,-COLUMNS($AU:BR)+1,38,1),BO:BO),COUNTIF(OFFSET(BR12,-OFFSET(BR12,0,-4)+1,-COLUMNS($BB:BR)+1,38,1),BO:BO),COUNTIF(OFFSET(BR12,-OFFSET(BR12,0,-4)+1,-COLUMNS($BH:BR)+1,38,1),BO:BO),)</f>
        <v>28</v>
      </c>
      <c r="BS12" s="64">
        <f t="shared" ca="1" si="10"/>
        <v>8.2111436950146624E-2</v>
      </c>
    </row>
    <row r="13" spans="2:71" ht="13.5" customHeight="1" outlineLevel="1">
      <c r="B13" s="115">
        <v>10</v>
      </c>
      <c r="C13" s="52"/>
      <c r="D13" s="52" t="str">
        <f t="shared" ca="1" si="0"/>
        <v>EO</v>
      </c>
      <c r="E13" s="42"/>
      <c r="F13" s="42"/>
      <c r="G13" s="42"/>
      <c r="H13" s="42"/>
      <c r="I13" s="52"/>
      <c r="J13" s="52" t="str">
        <f t="shared" ca="1" si="1"/>
        <v>ES</v>
      </c>
      <c r="K13" s="78" t="s">
        <v>44</v>
      </c>
      <c r="L13" s="37"/>
      <c r="M13" s="37"/>
      <c r="N13" s="37" t="s">
        <v>45</v>
      </c>
      <c r="O13" s="52"/>
      <c r="P13" s="52" t="str">
        <f t="shared" ca="1" si="2"/>
        <v>ST</v>
      </c>
      <c r="Q13" s="42"/>
      <c r="R13" s="42"/>
      <c r="S13" s="42" t="s">
        <v>32</v>
      </c>
      <c r="T13" s="42"/>
      <c r="U13" s="52"/>
      <c r="V13" s="52" t="str">
        <f t="shared" ca="1" si="3"/>
        <v>ST</v>
      </c>
      <c r="W13" s="42">
        <v>3</v>
      </c>
      <c r="X13" s="42">
        <v>3</v>
      </c>
      <c r="Y13" s="42" t="s">
        <v>46</v>
      </c>
      <c r="Z13" s="42"/>
      <c r="AA13" s="52"/>
      <c r="AB13" s="52" t="str">
        <f t="shared" ca="1" si="4"/>
        <v>UI</v>
      </c>
      <c r="AC13" s="40">
        <v>2</v>
      </c>
      <c r="AD13" s="40">
        <v>0</v>
      </c>
      <c r="AE13" s="40" t="s">
        <v>33</v>
      </c>
      <c r="AF13" s="40"/>
      <c r="AG13" s="52"/>
      <c r="AH13" s="52" t="str">
        <f t="shared" ca="1" si="5"/>
        <v>UI</v>
      </c>
      <c r="AI13" s="40">
        <v>2</v>
      </c>
      <c r="AJ13" s="40">
        <v>4</v>
      </c>
      <c r="AK13" s="40" t="s">
        <v>31</v>
      </c>
      <c r="AL13" s="40"/>
      <c r="AM13" s="52"/>
      <c r="AN13" s="52"/>
      <c r="AO13" s="52" t="str">
        <f t="shared" ca="1" si="6"/>
        <v>ST</v>
      </c>
      <c r="AP13" s="109" t="s">
        <v>47</v>
      </c>
      <c r="AQ13" s="108"/>
      <c r="AR13" s="108"/>
      <c r="AS13" s="108" t="s">
        <v>17</v>
      </c>
      <c r="AT13" s="52"/>
      <c r="AU13" s="52" t="str">
        <f t="shared" ca="1" si="7"/>
        <v>ST</v>
      </c>
      <c r="AV13" s="107">
        <v>3</v>
      </c>
      <c r="AW13" s="107">
        <v>2</v>
      </c>
      <c r="AX13" s="107" t="s">
        <v>31</v>
      </c>
      <c r="AY13" s="107"/>
      <c r="AZ13" s="52"/>
      <c r="BA13" s="52"/>
      <c r="BB13" s="52" t="str">
        <f t="shared" ca="1" si="8"/>
        <v>••</v>
      </c>
      <c r="BC13" s="39"/>
      <c r="BD13" s="39"/>
      <c r="BE13" s="39"/>
      <c r="BF13" s="39"/>
      <c r="BG13" s="52"/>
      <c r="BH13" s="52" t="str">
        <f t="shared" ca="1" si="9"/>
        <v>••</v>
      </c>
      <c r="BI13" s="39"/>
      <c r="BJ13" s="39"/>
      <c r="BK13" s="39"/>
      <c r="BL13" s="39"/>
      <c r="BM13" s="52"/>
      <c r="BN13" s="51">
        <v>10</v>
      </c>
      <c r="BO13" s="66" t="s">
        <v>45</v>
      </c>
      <c r="BP13" s="174">
        <f ca="1">SUM(COUNTIF(OFFSET(BP13,-OFFSET(BP13,0,-2)+1,-COLUMNS($D:BP)+1,38,1),BO:BO),
COUNTIF(OFFSET(BP13,-OFFSET(BP13,0,-2)+1,-COLUMNS($P:BP)+1,38,1),BO:BO),
COUNTIF(OFFSET(BP13,-OFFSET(BP13,0,-2)+1,-COLUMNS($AB:BP)+1,38,1),BO:BO),
COUNTIF(OFFSET(BP13,-OFFSET(BP13,0,-2)+1,-COLUMNS($AO:BP)+1,38,1),BO:BO),
COUNTIF(OFFSET(BP13,-OFFSET(BP13,0,-2)+1,-COLUMNS($BB:BP)+1,38,1),BO:BO),)</f>
        <v>18</v>
      </c>
      <c r="BQ13" s="174">
        <f ca="1">SUM(COUNTIF(OFFSET(BQ13,-OFFSET(BQ13,0,-3)+1,-COLUMNS($J:BQ)+1,38,1),BO:BO),
COUNTIF(OFFSET(BQ13,-OFFSET(BQ13,0,-3)+1,-COLUMNS($V:BQ)+1,38,1),BO:BO),
COUNTIF(OFFSET(BQ13,-OFFSET(BQ13,0,-3)+1,-COLUMNS($AH:BQ)+1,38,1),BO:BO),
COUNTIF(OFFSET(BQ13,-OFFSET(BQ13,0,-3)+1,-COLUMNS($AU:BQ)+1,38,1),BO:BO),
COUNTIF(OFFSET(BQ13,-OFFSET(BQ13,0,-3)+1,-COLUMNS($BH:BQ)+1,38,1),BO:BO),)</f>
        <v>16</v>
      </c>
      <c r="BR13" s="42">
        <f ca="1">SUM(COUNTIF(OFFSET(BR13,-OFFSET(BR13,0,-4)+1,-COLUMNS($D:BR)+1,38,1),BO:BO),COUNTIF(OFFSET(BR13,-OFFSET(BR13,0,-4)+1,-COLUMNS($J:BR)+1,38,1),BO:BO),COUNTIF(OFFSET(BR13,-OFFSET(BR13,0,-4)+1,-COLUMNS($P:BR)+1,38,1),BO:BO),COUNTIF(OFFSET(BR13,-OFFSET(BR13,0,-4)+1,-COLUMNS($V:BR)+1,38,1),BO:BO),COUNTIF(OFFSET(BR13,-OFFSET(BR13,0,-4)+1,-COLUMNS($AB:BR)+1,38,1),BO:BO),COUNTIF(OFFSET(BR13,-OFFSET(BR13,0,-4)+1,-COLUMNS($AH:BR)+1,38,1),BO:BO),COUNTIF(OFFSET(BR13,-OFFSET(BR13,0,-4)+1,-COLUMNS($AO:BR)+1,38,1),BO:BO),COUNTIF(OFFSET(BR13,-OFFSET(BR13,0,-4)+1,-COLUMNS($AU:BR)+1,38,1),BO:BO),COUNTIF(OFFSET(BR13,-OFFSET(BR13,0,-4)+1,-COLUMNS($BB:BR)+1,38,1),BO:BO),COUNTIF(OFFSET(BR13,-OFFSET(BR13,0,-4)+1,-COLUMNS($BH:BR)+1,38,1),BO:BO),)</f>
        <v>34</v>
      </c>
      <c r="BS13" s="64">
        <f t="shared" ca="1" si="10"/>
        <v>9.9706744868035185E-2</v>
      </c>
    </row>
    <row r="14" spans="2:71" ht="13.5" customHeight="1" outlineLevel="1">
      <c r="B14" s="115">
        <v>11</v>
      </c>
      <c r="C14" s="52"/>
      <c r="D14" s="52" t="str">
        <f t="shared" ca="1" si="0"/>
        <v>AG</v>
      </c>
      <c r="E14" s="72" t="s">
        <v>48</v>
      </c>
      <c r="F14" s="36"/>
      <c r="G14" s="36"/>
      <c r="H14" s="36" t="s">
        <v>49</v>
      </c>
      <c r="I14" s="52"/>
      <c r="J14" s="52" t="str">
        <f t="shared" ca="1" si="1"/>
        <v>ES</v>
      </c>
      <c r="K14" s="42">
        <v>2</v>
      </c>
      <c r="L14" s="42">
        <v>0</v>
      </c>
      <c r="M14" s="42" t="s">
        <v>33</v>
      </c>
      <c r="N14" s="42"/>
      <c r="O14" s="52"/>
      <c r="P14" s="52" t="str">
        <f t="shared" ca="1" si="2"/>
        <v>ST</v>
      </c>
      <c r="Q14" s="42"/>
      <c r="R14" s="42"/>
      <c r="S14" s="42"/>
      <c r="T14" s="42"/>
      <c r="U14" s="52"/>
      <c r="V14" s="52" t="str">
        <f t="shared" ca="1" si="3"/>
        <v>ST</v>
      </c>
      <c r="W14" s="42"/>
      <c r="X14" s="42"/>
      <c r="Y14" s="42" t="s">
        <v>32</v>
      </c>
      <c r="Z14" s="42"/>
      <c r="AA14" s="52"/>
      <c r="AB14" s="52" t="str">
        <f t="shared" ca="1" si="4"/>
        <v>EO</v>
      </c>
      <c r="AC14" s="78" t="s">
        <v>50</v>
      </c>
      <c r="AD14" s="37"/>
      <c r="AE14" s="37"/>
      <c r="AF14" s="37" t="s">
        <v>39</v>
      </c>
      <c r="AG14" s="52"/>
      <c r="AH14" s="52" t="str">
        <f t="shared" ca="1" si="5"/>
        <v>UI</v>
      </c>
      <c r="AI14" s="40"/>
      <c r="AJ14" s="40"/>
      <c r="AK14" s="40" t="s">
        <v>32</v>
      </c>
      <c r="AL14" s="40"/>
      <c r="AM14" s="52"/>
      <c r="AN14" s="52"/>
      <c r="AO14" s="52" t="str">
        <f t="shared" ca="1" si="6"/>
        <v>ST</v>
      </c>
      <c r="AP14" s="107">
        <v>2</v>
      </c>
      <c r="AQ14" s="107">
        <v>2</v>
      </c>
      <c r="AR14" s="107" t="s">
        <v>31</v>
      </c>
      <c r="AS14" s="107"/>
      <c r="AT14" s="52"/>
      <c r="AU14" s="52" t="str">
        <f t="shared" ca="1" si="7"/>
        <v>ST</v>
      </c>
      <c r="AV14" s="107"/>
      <c r="AW14" s="107"/>
      <c r="AX14" s="107" t="s">
        <v>32</v>
      </c>
      <c r="AY14" s="107"/>
      <c r="AZ14" s="52"/>
      <c r="BA14" s="52"/>
      <c r="BB14" s="52" t="str">
        <f t="shared" ca="1" si="8"/>
        <v>••</v>
      </c>
      <c r="BC14" s="39"/>
      <c r="BD14" s="39"/>
      <c r="BE14" s="39"/>
      <c r="BF14" s="39"/>
      <c r="BG14" s="52"/>
      <c r="BH14" s="52" t="str">
        <f t="shared" ca="1" si="9"/>
        <v>••</v>
      </c>
      <c r="BI14" s="39"/>
      <c r="BJ14" s="39"/>
      <c r="BK14" s="39"/>
      <c r="BL14" s="39"/>
      <c r="BM14" s="52"/>
      <c r="BN14" s="51">
        <v>11</v>
      </c>
      <c r="BO14" s="66" t="s">
        <v>17</v>
      </c>
      <c r="BP14" s="174">
        <f ca="1">SUM(COUNTIF(OFFSET(BP14,-OFFSET(BP14,0,-2)+1,-COLUMNS($D:BP)+1,38,1),BO:BO),
COUNTIF(OFFSET(BP14,-OFFSET(BP14,0,-2)+1,-COLUMNS($P:BP)+1,38,1),BO:BO),
COUNTIF(OFFSET(BP14,-OFFSET(BP14,0,-2)+1,-COLUMNS($AB:BP)+1,38,1),BO:BO),
COUNTIF(OFFSET(BP14,-OFFSET(BP14,0,-2)+1,-COLUMNS($AO:BP)+1,38,1),BO:BO),
COUNTIF(OFFSET(BP14,-OFFSET(BP14,0,-2)+1,-COLUMNS($BB:BP)+1,38,1),BO:BO),)</f>
        <v>24</v>
      </c>
      <c r="BQ14" s="174">
        <f ca="1">SUM(COUNTIF(OFFSET(BQ14,-OFFSET(BQ14,0,-3)+1,-COLUMNS($J:BQ)+1,38,1),BO:BO),
COUNTIF(OFFSET(BQ14,-OFFSET(BQ14,0,-3)+1,-COLUMNS($V:BQ)+1,38,1),BO:BO),
COUNTIF(OFFSET(BQ14,-OFFSET(BQ14,0,-3)+1,-COLUMNS($AH:BQ)+1,38,1),BO:BO),
COUNTIF(OFFSET(BQ14,-OFFSET(BQ14,0,-3)+1,-COLUMNS($AU:BQ)+1,38,1),BO:BO),
COUNTIF(OFFSET(BQ14,-OFFSET(BQ14,0,-3)+1,-COLUMNS($BH:BQ)+1,38,1),BO:BO),)</f>
        <v>23</v>
      </c>
      <c r="BR14" s="42">
        <f ca="1">SUM(COUNTIF(OFFSET(BR14,-OFFSET(BR14,0,-4)+1,-COLUMNS($D:BR)+1,38,1),BO:BO),COUNTIF(OFFSET(BR14,-OFFSET(BR14,0,-4)+1,-COLUMNS($J:BR)+1,38,1),BO:BO),COUNTIF(OFFSET(BR14,-OFFSET(BR14,0,-4)+1,-COLUMNS($P:BR)+1,38,1),BO:BO),COUNTIF(OFFSET(BR14,-OFFSET(BR14,0,-4)+1,-COLUMNS($V:BR)+1,38,1),BO:BO),COUNTIF(OFFSET(BR14,-OFFSET(BR14,0,-4)+1,-COLUMNS($AB:BR)+1,38,1),BO:BO),COUNTIF(OFFSET(BR14,-OFFSET(BR14,0,-4)+1,-COLUMNS($AH:BR)+1,38,1),BO:BO),COUNTIF(OFFSET(BR14,-OFFSET(BR14,0,-4)+1,-COLUMNS($AO:BR)+1,38,1),BO:BO),COUNTIF(OFFSET(BR14,-OFFSET(BR14,0,-4)+1,-COLUMNS($AU:BR)+1,38,1),BO:BO),COUNTIF(OFFSET(BR14,-OFFSET(BR14,0,-4)+1,-COLUMNS($BB:BR)+1,38,1),BO:BO),COUNTIF(OFFSET(BR14,-OFFSET(BR14,0,-4)+1,-COLUMNS($BH:BR)+1,38,1),BO:BO),)</f>
        <v>47</v>
      </c>
      <c r="BS14" s="64">
        <f t="shared" ca="1" si="10"/>
        <v>0.1378299120234604</v>
      </c>
    </row>
    <row r="15" spans="2:71" ht="13.5" customHeight="1" outlineLevel="1">
      <c r="B15" s="115">
        <v>12</v>
      </c>
      <c r="C15" s="52"/>
      <c r="D15" s="52" t="str">
        <f t="shared" ca="1" si="0"/>
        <v>AG</v>
      </c>
      <c r="E15" s="41">
        <v>3</v>
      </c>
      <c r="F15" s="41">
        <v>4</v>
      </c>
      <c r="G15" s="41" t="s">
        <v>31</v>
      </c>
      <c r="H15" s="41"/>
      <c r="I15" s="52"/>
      <c r="J15" s="52" t="str">
        <f t="shared" ca="1" si="1"/>
        <v>EO</v>
      </c>
      <c r="K15" s="78" t="s">
        <v>51</v>
      </c>
      <c r="L15" s="37"/>
      <c r="M15" s="37"/>
      <c r="N15" s="37" t="s">
        <v>39</v>
      </c>
      <c r="O15" s="52"/>
      <c r="P15" s="52" t="str">
        <f t="shared" ca="1" si="2"/>
        <v>ST</v>
      </c>
      <c r="Q15" s="42"/>
      <c r="R15" s="42"/>
      <c r="S15" s="42"/>
      <c r="T15" s="42"/>
      <c r="U15" s="52"/>
      <c r="V15" s="52" t="str">
        <f t="shared" ca="1" si="3"/>
        <v>ST</v>
      </c>
      <c r="W15" s="42"/>
      <c r="X15" s="42"/>
      <c r="Y15" s="42"/>
      <c r="Z15" s="42"/>
      <c r="AA15" s="52"/>
      <c r="AB15" s="52" t="str">
        <f t="shared" ca="1" si="4"/>
        <v>EO</v>
      </c>
      <c r="AC15" s="42">
        <v>3</v>
      </c>
      <c r="AD15" s="42">
        <v>2</v>
      </c>
      <c r="AE15" s="42" t="s">
        <v>31</v>
      </c>
      <c r="AF15" s="42"/>
      <c r="AG15" s="52"/>
      <c r="AH15" s="52" t="str">
        <f t="shared" ca="1" si="5"/>
        <v>UI</v>
      </c>
      <c r="AI15" s="40"/>
      <c r="AJ15" s="40"/>
      <c r="AK15" s="40"/>
      <c r="AL15" s="40"/>
      <c r="AM15" s="52"/>
      <c r="AN15" s="52"/>
      <c r="AO15" s="52" t="str">
        <f t="shared" ca="1" si="6"/>
        <v>ST</v>
      </c>
      <c r="AP15" s="107"/>
      <c r="AQ15" s="107"/>
      <c r="AR15" s="107" t="s">
        <v>32</v>
      </c>
      <c r="AS15" s="107"/>
      <c r="AT15" s="52"/>
      <c r="AU15" s="52" t="str">
        <f t="shared" ca="1" si="7"/>
        <v>ST</v>
      </c>
      <c r="AV15" s="107"/>
      <c r="AW15" s="107"/>
      <c r="AX15" s="107"/>
      <c r="AY15" s="107"/>
      <c r="AZ15" s="52"/>
      <c r="BA15" s="52"/>
      <c r="BB15" s="52" t="str">
        <f t="shared" ca="1" si="8"/>
        <v>••</v>
      </c>
      <c r="BC15" s="39"/>
      <c r="BD15" s="39"/>
      <c r="BE15" s="39"/>
      <c r="BF15" s="39"/>
      <c r="BG15" s="52"/>
      <c r="BH15" s="52" t="str">
        <f t="shared" ca="1" si="9"/>
        <v>••</v>
      </c>
      <c r="BI15" s="39"/>
      <c r="BJ15" s="39"/>
      <c r="BK15" s="39"/>
      <c r="BL15" s="39"/>
      <c r="BM15" s="52"/>
      <c r="BN15" s="51">
        <v>12</v>
      </c>
      <c r="BO15" s="66" t="s">
        <v>52</v>
      </c>
      <c r="BP15" s="174">
        <f ca="1">SUM(COUNTIF(OFFSET(BP15,-OFFSET(BP15,0,-2)+1,-COLUMNS($D:BP)+1,38,1),BO:BO),
COUNTIF(OFFSET(BP15,-OFFSET(BP15,0,-2)+1,-COLUMNS($P:BP)+1,38,1),BO:BO),
COUNTIF(OFFSET(BP15,-OFFSET(BP15,0,-2)+1,-COLUMNS($AB:BP)+1,38,1),BO:BO),
COUNTIF(OFFSET(BP15,-OFFSET(BP15,0,-2)+1,-COLUMNS($AO:BP)+1,38,1),BO:BO),
COUNTIF(OFFSET(BP15,-OFFSET(BP15,0,-2)+1,-COLUMNS($BB:BP)+1,38,1),BO:BO),)</f>
        <v>0</v>
      </c>
      <c r="BQ15" s="174">
        <f ca="1">SUM(COUNTIF(OFFSET(BQ15,-OFFSET(BQ15,0,-3)+1,-COLUMNS($J:BQ)+1,38,1),BO:BO),
COUNTIF(OFFSET(BQ15,-OFFSET(BQ15,0,-3)+1,-COLUMNS($V:BQ)+1,38,1),BO:BO),
COUNTIF(OFFSET(BQ15,-OFFSET(BQ15,0,-3)+1,-COLUMNS($AH:BQ)+1,38,1),BO:BO),
COUNTIF(OFFSET(BQ15,-OFFSET(BQ15,0,-3)+1,-COLUMNS($AU:BQ)+1,38,1),BO:BO),
COUNTIF(OFFSET(BQ15,-OFFSET(BQ15,0,-3)+1,-COLUMNS($BH:BQ)+1,38,1),BO:BO),)</f>
        <v>0</v>
      </c>
      <c r="BR15" s="42">
        <f ca="1">SUM(COUNTIF(OFFSET(BR15,-OFFSET(BR15,0,-4)+1,-COLUMNS($D:BR)+1,38,1),BO:BO),COUNTIF(OFFSET(BR15,-OFFSET(BR15,0,-4)+1,-COLUMNS($J:BR)+1,38,1),BO:BO),COUNTIF(OFFSET(BR15,-OFFSET(BR15,0,-4)+1,-COLUMNS($P:BR)+1,38,1),BO:BO),COUNTIF(OFFSET(BR15,-OFFSET(BR15,0,-4)+1,-COLUMNS($V:BR)+1,38,1),BO:BO),COUNTIF(OFFSET(BR15,-OFFSET(BR15,0,-4)+1,-COLUMNS($AB:BR)+1,38,1),BO:BO),COUNTIF(OFFSET(BR15,-OFFSET(BR15,0,-4)+1,-COLUMNS($AH:BR)+1,38,1),BO:BO),COUNTIF(OFFSET(BR15,-OFFSET(BR15,0,-4)+1,-COLUMNS($AO:BR)+1,38,1),BO:BO),COUNTIF(OFFSET(BR15,-OFFSET(BR15,0,-4)+1,-COLUMNS($AU:BR)+1,38,1),BO:BO),COUNTIF(OFFSET(BR15,-OFFSET(BR15,0,-4)+1,-COLUMNS($BB:BR)+1,38,1),BO:BO),COUNTIF(OFFSET(BR15,-OFFSET(BR15,0,-4)+1,-COLUMNS($BH:BR)+1,38,1),BO:BO),)</f>
        <v>0</v>
      </c>
      <c r="BS15" s="64">
        <f t="shared" ca="1" si="10"/>
        <v>0</v>
      </c>
    </row>
    <row r="16" spans="2:71" ht="13.5" customHeight="1" outlineLevel="1">
      <c r="B16" s="115">
        <v>13</v>
      </c>
      <c r="C16" s="52"/>
      <c r="D16" s="52" t="str">
        <f t="shared" ca="1" si="0"/>
        <v>AG</v>
      </c>
      <c r="E16" s="41"/>
      <c r="F16" s="41"/>
      <c r="G16" s="41" t="s">
        <v>32</v>
      </c>
      <c r="H16" s="41"/>
      <c r="I16" s="52"/>
      <c r="J16" s="52" t="str">
        <f t="shared" ca="1" si="1"/>
        <v>EO</v>
      </c>
      <c r="K16" s="42">
        <v>2</v>
      </c>
      <c r="L16" s="42">
        <v>1</v>
      </c>
      <c r="M16" s="42" t="s">
        <v>31</v>
      </c>
      <c r="N16" s="42"/>
      <c r="O16" s="52"/>
      <c r="P16" s="52" t="str">
        <f t="shared" ca="1" si="2"/>
        <v>ST</v>
      </c>
      <c r="Q16" s="42"/>
      <c r="R16" s="42"/>
      <c r="S16" s="42"/>
      <c r="T16" s="42"/>
      <c r="U16" s="52"/>
      <c r="V16" s="52" t="str">
        <f t="shared" ca="1" si="3"/>
        <v>ST</v>
      </c>
      <c r="W16" s="42"/>
      <c r="X16" s="42"/>
      <c r="Y16" s="42"/>
      <c r="Z16" s="42"/>
      <c r="AA16" s="52"/>
      <c r="AB16" s="52" t="str">
        <f t="shared" ca="1" si="4"/>
        <v>EO</v>
      </c>
      <c r="AC16" s="42"/>
      <c r="AD16" s="42"/>
      <c r="AE16" s="42" t="s">
        <v>32</v>
      </c>
      <c r="AF16" s="42"/>
      <c r="AG16" s="52"/>
      <c r="AH16" s="52" t="str">
        <f t="shared" ca="1" si="5"/>
        <v>UI</v>
      </c>
      <c r="AI16" s="40"/>
      <c r="AJ16" s="40"/>
      <c r="AK16" s="40"/>
      <c r="AL16" s="40"/>
      <c r="AM16" s="52"/>
      <c r="AN16" s="52"/>
      <c r="AO16" s="52" t="str">
        <f t="shared" ca="1" si="6"/>
        <v>ST</v>
      </c>
      <c r="AP16" s="107"/>
      <c r="AQ16" s="107"/>
      <c r="AR16" s="107"/>
      <c r="AS16" s="107"/>
      <c r="AT16" s="52"/>
      <c r="AU16" s="52" t="str">
        <f t="shared" ca="1" si="7"/>
        <v>ST</v>
      </c>
      <c r="AV16" s="107"/>
      <c r="AW16" s="107"/>
      <c r="AX16" s="107"/>
      <c r="AY16" s="107"/>
      <c r="AZ16" s="52"/>
      <c r="BA16" s="52"/>
      <c r="BB16" s="52" t="str">
        <f t="shared" ca="1" si="8"/>
        <v>ET</v>
      </c>
      <c r="BC16" s="91" t="s">
        <v>53</v>
      </c>
      <c r="BD16" s="35"/>
      <c r="BE16" s="35"/>
      <c r="BF16" s="35" t="s">
        <v>54</v>
      </c>
      <c r="BG16" s="52"/>
      <c r="BH16" s="52" t="str">
        <f t="shared" ca="1" si="9"/>
        <v>••</v>
      </c>
      <c r="BI16" s="39"/>
      <c r="BJ16" s="39"/>
      <c r="BK16" s="39"/>
      <c r="BL16" s="39"/>
      <c r="BM16" s="52"/>
      <c r="BN16" s="51">
        <v>13</v>
      </c>
      <c r="BO16" s="62" t="s">
        <v>49</v>
      </c>
      <c r="BP16" s="175">
        <f ca="1">SUM(COUNTIF(OFFSET(BP16,-OFFSET(BP16,0,-2)+1,-COLUMNS($D:BP)+1,38,1),BO:BO),
COUNTIF(OFFSET(BP16,-OFFSET(BP16,0,-2)+1,-COLUMNS($P:BP)+1,38,1),BO:BO),
COUNTIF(OFFSET(BP16,-OFFSET(BP16,0,-2)+1,-COLUMNS($AB:BP)+1,38,1),BO:BO),
COUNTIF(OFFSET(BP16,-OFFSET(BP16,0,-2)+1,-COLUMNS($AO:BP)+1,38,1),BO:BO),
COUNTIF(OFFSET(BP16,-OFFSET(BP16,0,-2)+1,-COLUMNS($BB:BP)+1,38,1),BO:BO),)</f>
        <v>7</v>
      </c>
      <c r="BQ16" s="175">
        <f ca="1">SUM(COUNTIF(OFFSET(BQ16,-OFFSET(BQ16,0,-3)+1,-COLUMNS($J:BQ)+1,38,1),BO:BO),
COUNTIF(OFFSET(BQ16,-OFFSET(BQ16,0,-3)+1,-COLUMNS($V:BQ)+1,38,1),BO:BO),
COUNTIF(OFFSET(BQ16,-OFFSET(BQ16,0,-3)+1,-COLUMNS($AH:BQ)+1,38,1),BO:BO),
COUNTIF(OFFSET(BQ16,-OFFSET(BQ16,0,-3)+1,-COLUMNS($AU:BQ)+1,38,1),BO:BO),
COUNTIF(OFFSET(BQ16,-OFFSET(BQ16,0,-3)+1,-COLUMNS($BH:BQ)+1,38,1),BO:BO),)</f>
        <v>5</v>
      </c>
      <c r="BR16" s="41">
        <f ca="1">SUM(COUNTIF(OFFSET(BR16,-OFFSET(BR16,0,-4)+1,-COLUMNS($D:BR)+1,38,1),BO:BO),COUNTIF(OFFSET(BR16,-OFFSET(BR16,0,-4)+1,-COLUMNS($J:BR)+1,38,1),BO:BO),COUNTIF(OFFSET(BR16,-OFFSET(BR16,0,-4)+1,-COLUMNS($P:BR)+1,38,1),BO:BO),COUNTIF(OFFSET(BR16,-OFFSET(BR16,0,-4)+1,-COLUMNS($V:BR)+1,38,1),BO:BO),COUNTIF(OFFSET(BR16,-OFFSET(BR16,0,-4)+1,-COLUMNS($AB:BR)+1,38,1),BO:BO),COUNTIF(OFFSET(BR16,-OFFSET(BR16,0,-4)+1,-COLUMNS($AH:BR)+1,38,1),BO:BO),COUNTIF(OFFSET(BR16,-OFFSET(BR16,0,-4)+1,-COLUMNS($AO:BR)+1,38,1),BO:BO),COUNTIF(OFFSET(BR16,-OFFSET(BR16,0,-4)+1,-COLUMNS($AU:BR)+1,38,1),BO:BO),COUNTIF(OFFSET(BR16,-OFFSET(BR16,0,-4)+1,-COLUMNS($BB:BR)+1,38,1),BO:BO),COUNTIF(OFFSET(BR16,-OFFSET(BR16,0,-4)+1,-COLUMNS($BH:BR)+1,38,1),BO:BO),)</f>
        <v>12</v>
      </c>
      <c r="BS16" s="60">
        <f t="shared" ca="1" si="10"/>
        <v>3.519061583577713E-2</v>
      </c>
    </row>
    <row r="17" spans="2:71" ht="13.5" customHeight="1" outlineLevel="1">
      <c r="B17" s="115">
        <v>14</v>
      </c>
      <c r="C17" s="52"/>
      <c r="D17" s="52" t="str">
        <f t="shared" ca="1" si="0"/>
        <v>AG</v>
      </c>
      <c r="E17" s="41"/>
      <c r="F17" s="41"/>
      <c r="G17" s="41"/>
      <c r="H17" s="41"/>
      <c r="I17" s="52"/>
      <c r="J17" s="52" t="str">
        <f t="shared" ca="1" si="1"/>
        <v>EO</v>
      </c>
      <c r="K17" s="42"/>
      <c r="L17" s="42"/>
      <c r="M17" s="42" t="s">
        <v>32</v>
      </c>
      <c r="N17" s="42"/>
      <c r="O17" s="52"/>
      <c r="P17" s="52" t="str">
        <f t="shared" ca="1" si="2"/>
        <v>ES</v>
      </c>
      <c r="Q17" s="78" t="s">
        <v>44</v>
      </c>
      <c r="R17" s="37"/>
      <c r="S17" s="37"/>
      <c r="T17" s="37" t="s">
        <v>45</v>
      </c>
      <c r="U17" s="52"/>
      <c r="V17" s="52" t="str">
        <f t="shared" ca="1" si="3"/>
        <v>ST</v>
      </c>
      <c r="W17" s="42"/>
      <c r="X17" s="42"/>
      <c r="Y17" s="42"/>
      <c r="Z17" s="42"/>
      <c r="AA17" s="52"/>
      <c r="AB17" s="52" t="str">
        <f t="shared" ca="1" si="4"/>
        <v>EO</v>
      </c>
      <c r="AC17" s="42"/>
      <c r="AD17" s="42"/>
      <c r="AE17" s="42"/>
      <c r="AF17" s="42"/>
      <c r="AG17" s="52"/>
      <c r="AH17" s="52" t="str">
        <f t="shared" ca="1" si="5"/>
        <v>UI</v>
      </c>
      <c r="AI17" s="40"/>
      <c r="AJ17" s="40"/>
      <c r="AK17" s="40"/>
      <c r="AL17" s="40"/>
      <c r="AM17" s="52"/>
      <c r="AN17" s="52"/>
      <c r="AO17" s="52" t="str">
        <f t="shared" ca="1" si="6"/>
        <v>ES</v>
      </c>
      <c r="AP17" s="89" t="s">
        <v>44</v>
      </c>
      <c r="AQ17" s="88"/>
      <c r="AR17" s="88"/>
      <c r="AS17" s="88" t="s">
        <v>45</v>
      </c>
      <c r="AT17" s="52"/>
      <c r="AU17" s="52" t="str">
        <f t="shared" ca="1" si="7"/>
        <v>EO</v>
      </c>
      <c r="AV17" s="78" t="s">
        <v>55</v>
      </c>
      <c r="AW17" s="37"/>
      <c r="AX17" s="37"/>
      <c r="AY17" s="37" t="s">
        <v>39</v>
      </c>
      <c r="AZ17" s="52"/>
      <c r="BA17" s="52"/>
      <c r="BB17" s="52" t="str">
        <f t="shared" ca="1" si="8"/>
        <v>ET</v>
      </c>
      <c r="BC17" s="40">
        <v>2</v>
      </c>
      <c r="BD17" s="40">
        <v>0</v>
      </c>
      <c r="BE17" s="40" t="s">
        <v>33</v>
      </c>
      <c r="BF17" s="40"/>
      <c r="BG17" s="52"/>
      <c r="BH17" s="52" t="str">
        <f t="shared" ca="1" si="9"/>
        <v>••</v>
      </c>
      <c r="BI17" s="39"/>
      <c r="BJ17" s="39"/>
      <c r="BK17" s="39"/>
      <c r="BL17" s="39"/>
      <c r="BM17" s="52"/>
      <c r="BN17" s="51">
        <v>14</v>
      </c>
      <c r="BO17" s="62" t="s">
        <v>56</v>
      </c>
      <c r="BP17" s="175">
        <f ca="1">SUM(COUNTIF(OFFSET(BP17,-OFFSET(BP17,0,-2)+1,-COLUMNS($D:BP)+1,38,1),BO:BO),
COUNTIF(OFFSET(BP17,-OFFSET(BP17,0,-2)+1,-COLUMNS($P:BP)+1,38,1),BO:BO),
COUNTIF(OFFSET(BP17,-OFFSET(BP17,0,-2)+1,-COLUMNS($AB:BP)+1,38,1),BO:BO),
COUNTIF(OFFSET(BP17,-OFFSET(BP17,0,-2)+1,-COLUMNS($AO:BP)+1,38,1),BO:BO),
COUNTIF(OFFSET(BP17,-OFFSET(BP17,0,-2)+1,-COLUMNS($BB:BP)+1,38,1),BO:BO),)</f>
        <v>2</v>
      </c>
      <c r="BQ17" s="175">
        <f ca="1">SUM(COUNTIF(OFFSET(BQ17,-OFFSET(BQ17,0,-3)+1,-COLUMNS($J:BQ)+1,38,1),BO:BO),
COUNTIF(OFFSET(BQ17,-OFFSET(BQ17,0,-3)+1,-COLUMNS($V:BQ)+1,38,1),BO:BO),
COUNTIF(OFFSET(BQ17,-OFFSET(BQ17,0,-3)+1,-COLUMNS($AH:BQ)+1,38,1),BO:BO),
COUNTIF(OFFSET(BQ17,-OFFSET(BQ17,0,-3)+1,-COLUMNS($AU:BQ)+1,38,1),BO:BO),
COUNTIF(OFFSET(BQ17,-OFFSET(BQ17,0,-3)+1,-COLUMNS($BH:BQ)+1,38,1),BO:BO),)</f>
        <v>0</v>
      </c>
      <c r="BR17" s="41">
        <f ca="1">SUM(COUNTIF(OFFSET(BR17,-OFFSET(BR17,0,-4)+1,-COLUMNS($D:BR)+1,38,1),BO:BO),COUNTIF(OFFSET(BR17,-OFFSET(BR17,0,-4)+1,-COLUMNS($J:BR)+1,38,1),BO:BO),COUNTIF(OFFSET(BR17,-OFFSET(BR17,0,-4)+1,-COLUMNS($P:BR)+1,38,1),BO:BO),COUNTIF(OFFSET(BR17,-OFFSET(BR17,0,-4)+1,-COLUMNS($V:BR)+1,38,1),BO:BO),COUNTIF(OFFSET(BR17,-OFFSET(BR17,0,-4)+1,-COLUMNS($AB:BR)+1,38,1),BO:BO),COUNTIF(OFFSET(BR17,-OFFSET(BR17,0,-4)+1,-COLUMNS($AH:BR)+1,38,1),BO:BO),COUNTIF(OFFSET(BR17,-OFFSET(BR17,0,-4)+1,-COLUMNS($AO:BR)+1,38,1),BO:BO),COUNTIF(OFFSET(BR17,-OFFSET(BR17,0,-4)+1,-COLUMNS($AU:BR)+1,38,1),BO:BO),COUNTIF(OFFSET(BR17,-OFFSET(BR17,0,-4)+1,-COLUMNS($BB:BR)+1,38,1),BO:BO),COUNTIF(OFFSET(BR17,-OFFSET(BR17,0,-4)+1,-COLUMNS($BH:BR)+1,38,1),BO:BO),)</f>
        <v>2</v>
      </c>
      <c r="BS17" s="60">
        <f t="shared" ca="1" si="10"/>
        <v>5.8651026392961877E-3</v>
      </c>
    </row>
    <row r="18" spans="2:71" ht="13.5" customHeight="1" outlineLevel="1">
      <c r="B18" s="115">
        <v>15</v>
      </c>
      <c r="C18" s="52"/>
      <c r="D18" s="52" t="str">
        <f t="shared" ca="1" si="0"/>
        <v>AG</v>
      </c>
      <c r="E18" s="41"/>
      <c r="F18" s="41"/>
      <c r="G18" s="41"/>
      <c r="H18" s="41"/>
      <c r="I18" s="52"/>
      <c r="J18" s="52" t="str">
        <f t="shared" ca="1" si="1"/>
        <v>RA</v>
      </c>
      <c r="K18" s="72" t="s">
        <v>57</v>
      </c>
      <c r="L18" s="36"/>
      <c r="M18" s="36"/>
      <c r="N18" s="36" t="s">
        <v>58</v>
      </c>
      <c r="O18" s="52"/>
      <c r="P18" s="52" t="str">
        <f t="shared" ca="1" si="2"/>
        <v>ES</v>
      </c>
      <c r="Q18" s="42">
        <v>4</v>
      </c>
      <c r="R18" s="42">
        <v>4</v>
      </c>
      <c r="S18" s="42" t="s">
        <v>31</v>
      </c>
      <c r="T18" s="42"/>
      <c r="U18" s="52"/>
      <c r="V18" s="52" t="str">
        <f t="shared" ca="1" si="3"/>
        <v>ES</v>
      </c>
      <c r="W18" s="78" t="s">
        <v>44</v>
      </c>
      <c r="X18" s="37"/>
      <c r="Y18" s="37"/>
      <c r="Z18" s="37" t="s">
        <v>45</v>
      </c>
      <c r="AA18" s="52"/>
      <c r="AB18" s="52" t="str">
        <f t="shared" ca="1" si="4"/>
        <v>EO</v>
      </c>
      <c r="AC18" s="42"/>
      <c r="AD18" s="42"/>
      <c r="AE18" s="42"/>
      <c r="AF18" s="42"/>
      <c r="AG18" s="52"/>
      <c r="AH18" s="52" t="str">
        <f t="shared" ca="1" si="5"/>
        <v>EK</v>
      </c>
      <c r="AI18" s="78" t="s">
        <v>59</v>
      </c>
      <c r="AJ18" s="37"/>
      <c r="AK18" s="37"/>
      <c r="AL18" s="37" t="s">
        <v>43</v>
      </c>
      <c r="AM18" s="52"/>
      <c r="AN18" s="52"/>
      <c r="AO18" s="52" t="str">
        <f t="shared" ca="1" si="6"/>
        <v>ES</v>
      </c>
      <c r="AP18" s="87">
        <v>2</v>
      </c>
      <c r="AQ18" s="87">
        <v>2</v>
      </c>
      <c r="AR18" s="87" t="s">
        <v>31</v>
      </c>
      <c r="AS18" s="87"/>
      <c r="AT18" s="52"/>
      <c r="AU18" s="52" t="str">
        <f t="shared" ca="1" si="7"/>
        <v>EO</v>
      </c>
      <c r="AV18" s="42">
        <v>1</v>
      </c>
      <c r="AW18" s="42">
        <v>1</v>
      </c>
      <c r="AX18" s="42" t="s">
        <v>32</v>
      </c>
      <c r="AY18" s="42"/>
      <c r="AZ18" s="52"/>
      <c r="BA18" s="52"/>
      <c r="BB18" s="52" t="str">
        <f t="shared" ca="1" si="8"/>
        <v>ST</v>
      </c>
      <c r="BC18" s="78" t="s">
        <v>42</v>
      </c>
      <c r="BD18" s="37"/>
      <c r="BE18" s="37"/>
      <c r="BF18" s="37" t="s">
        <v>17</v>
      </c>
      <c r="BG18" s="52"/>
      <c r="BH18" s="52" t="str">
        <f t="shared" ca="1" si="9"/>
        <v>••</v>
      </c>
      <c r="BI18" s="39"/>
      <c r="BJ18" s="39"/>
      <c r="BK18" s="39"/>
      <c r="BL18" s="39"/>
      <c r="BM18" s="52"/>
      <c r="BN18" s="51">
        <v>15</v>
      </c>
      <c r="BO18" s="62" t="s">
        <v>58</v>
      </c>
      <c r="BP18" s="175">
        <f ca="1">SUM(COUNTIF(OFFSET(BP18,-OFFSET(BP18,0,-2)+1,-COLUMNS($D:BP)+1,38,1),BO:BO),
COUNTIF(OFFSET(BP18,-OFFSET(BP18,0,-2)+1,-COLUMNS($P:BP)+1,38,1),BO:BO),
COUNTIF(OFFSET(BP18,-OFFSET(BP18,0,-2)+1,-COLUMNS($AB:BP)+1,38,1),BO:BO),
COUNTIF(OFFSET(BP18,-OFFSET(BP18,0,-2)+1,-COLUMNS($AO:BP)+1,38,1),BO:BO),
COUNTIF(OFFSET(BP18,-OFFSET(BP18,0,-2)+1,-COLUMNS($BB:BP)+1,38,1),BO:BO),)</f>
        <v>10</v>
      </c>
      <c r="BQ18" s="175">
        <f ca="1">SUM(COUNTIF(OFFSET(BQ18,-OFFSET(BQ18,0,-3)+1,-COLUMNS($J:BQ)+1,38,1),BO:BO),
COUNTIF(OFFSET(BQ18,-OFFSET(BQ18,0,-3)+1,-COLUMNS($V:BQ)+1,38,1),BO:BO),
COUNTIF(OFFSET(BQ18,-OFFSET(BQ18,0,-3)+1,-COLUMNS($AH:BQ)+1,38,1),BO:BO),
COUNTIF(OFFSET(BQ18,-OFFSET(BQ18,0,-3)+1,-COLUMNS($AU:BQ)+1,38,1),BO:BO),
COUNTIF(OFFSET(BQ18,-OFFSET(BQ18,0,-3)+1,-COLUMNS($BH:BQ)+1,38,1),BO:BO),)</f>
        <v>10</v>
      </c>
      <c r="BR18" s="41">
        <f ca="1">SUM(COUNTIF(OFFSET(BR18,-OFFSET(BR18,0,-4)+1,-COLUMNS($D:BR)+1,38,1),BO:BO),COUNTIF(OFFSET(BR18,-OFFSET(BR18,0,-4)+1,-COLUMNS($J:BR)+1,38,1),BO:BO),COUNTIF(OFFSET(BR18,-OFFSET(BR18,0,-4)+1,-COLUMNS($P:BR)+1,38,1),BO:BO),COUNTIF(OFFSET(BR18,-OFFSET(BR18,0,-4)+1,-COLUMNS($V:BR)+1,38,1),BO:BO),COUNTIF(OFFSET(BR18,-OFFSET(BR18,0,-4)+1,-COLUMNS($AB:BR)+1,38,1),BO:BO),COUNTIF(OFFSET(BR18,-OFFSET(BR18,0,-4)+1,-COLUMNS($AH:BR)+1,38,1),BO:BO),COUNTIF(OFFSET(BR18,-OFFSET(BR18,0,-4)+1,-COLUMNS($AO:BR)+1,38,1),BO:BO),COUNTIF(OFFSET(BR18,-OFFSET(BR18,0,-4)+1,-COLUMNS($AU:BR)+1,38,1),BO:BO),COUNTIF(OFFSET(BR18,-OFFSET(BR18,0,-4)+1,-COLUMNS($BB:BR)+1,38,1),BO:BO),COUNTIF(OFFSET(BR18,-OFFSET(BR18,0,-4)+1,-COLUMNS($BH:BR)+1,38,1),BO:BO),)</f>
        <v>20</v>
      </c>
      <c r="BS18" s="60">
        <f t="shared" ca="1" si="10"/>
        <v>5.865102639296188E-2</v>
      </c>
    </row>
    <row r="19" spans="2:71" ht="13.5" customHeight="1" outlineLevel="1">
      <c r="B19" s="115">
        <v>16</v>
      </c>
      <c r="C19" s="52"/>
      <c r="D19" s="52" t="str">
        <f t="shared" ca="1" si="0"/>
        <v>AG</v>
      </c>
      <c r="E19" s="41"/>
      <c r="F19" s="41"/>
      <c r="G19" s="41"/>
      <c r="H19" s="41"/>
      <c r="I19" s="52"/>
      <c r="J19" s="52" t="str">
        <f t="shared" ca="1" si="1"/>
        <v>RA</v>
      </c>
      <c r="K19" s="41">
        <v>0</v>
      </c>
      <c r="L19" s="41">
        <v>2</v>
      </c>
      <c r="M19" s="41" t="s">
        <v>32</v>
      </c>
      <c r="N19" s="41"/>
      <c r="O19" s="52"/>
      <c r="P19" s="52" t="str">
        <f t="shared" ca="1" si="2"/>
        <v>ES</v>
      </c>
      <c r="Q19" s="42"/>
      <c r="R19" s="42"/>
      <c r="S19" s="42" t="s">
        <v>32</v>
      </c>
      <c r="T19" s="42"/>
      <c r="U19" s="52"/>
      <c r="V19" s="52" t="str">
        <f t="shared" ca="1" si="3"/>
        <v>ES</v>
      </c>
      <c r="W19" s="42">
        <v>4</v>
      </c>
      <c r="X19" s="42">
        <v>4</v>
      </c>
      <c r="Y19" s="42" t="s">
        <v>31</v>
      </c>
      <c r="Z19" s="42"/>
      <c r="AA19" s="52"/>
      <c r="AB19" s="52" t="str">
        <f t="shared" ca="1" si="4"/>
        <v>ST</v>
      </c>
      <c r="AC19" s="78" t="s">
        <v>60</v>
      </c>
      <c r="AD19" s="37"/>
      <c r="AE19" s="37"/>
      <c r="AF19" s="37" t="s">
        <v>17</v>
      </c>
      <c r="AG19" s="52"/>
      <c r="AH19" s="52" t="str">
        <f t="shared" ca="1" si="5"/>
        <v>EK</v>
      </c>
      <c r="AI19" s="42">
        <v>1</v>
      </c>
      <c r="AJ19" s="42">
        <v>1</v>
      </c>
      <c r="AK19" s="42" t="s">
        <v>32</v>
      </c>
      <c r="AL19" s="42"/>
      <c r="AM19" s="52"/>
      <c r="AN19" s="52"/>
      <c r="AO19" s="52" t="str">
        <f t="shared" ca="1" si="6"/>
        <v>ES</v>
      </c>
      <c r="AP19" s="87"/>
      <c r="AQ19" s="87"/>
      <c r="AR19" s="87" t="s">
        <v>32</v>
      </c>
      <c r="AS19" s="87"/>
      <c r="AT19" s="52"/>
      <c r="AU19" s="52" t="str">
        <f t="shared" ca="1" si="7"/>
        <v>EK</v>
      </c>
      <c r="AV19" s="78" t="s">
        <v>61</v>
      </c>
      <c r="AW19" s="37"/>
      <c r="AX19" s="37"/>
      <c r="AY19" s="37" t="s">
        <v>43</v>
      </c>
      <c r="AZ19" s="52"/>
      <c r="BA19" s="52"/>
      <c r="BB19" s="52" t="str">
        <f t="shared" ca="1" si="8"/>
        <v>ST</v>
      </c>
      <c r="BC19" s="42">
        <v>2</v>
      </c>
      <c r="BD19" s="42">
        <v>0</v>
      </c>
      <c r="BE19" s="42" t="s">
        <v>33</v>
      </c>
      <c r="BF19" s="42"/>
      <c r="BG19" s="52"/>
      <c r="BH19" s="52" t="str">
        <f t="shared" ca="1" si="9"/>
        <v>••</v>
      </c>
      <c r="BI19" s="39"/>
      <c r="BJ19" s="39"/>
      <c r="BK19" s="39"/>
      <c r="BL19" s="39"/>
      <c r="BM19" s="52"/>
      <c r="BN19" s="51">
        <v>16</v>
      </c>
      <c r="BO19" s="62" t="s">
        <v>54</v>
      </c>
      <c r="BP19" s="175">
        <f ca="1">SUM(COUNTIF(OFFSET(BP19,-OFFSET(BP19,0,-2)+1,-COLUMNS($D:BP)+1,38,1),BO:BO),
COUNTIF(OFFSET(BP19,-OFFSET(BP19,0,-2)+1,-COLUMNS($P:BP)+1,38,1),BO:BO),
COUNTIF(OFFSET(BP19,-OFFSET(BP19,0,-2)+1,-COLUMNS($AB:BP)+1,38,1),BO:BO),
COUNTIF(OFFSET(BP19,-OFFSET(BP19,0,-2)+1,-COLUMNS($AO:BP)+1,38,1),BO:BO),
COUNTIF(OFFSET(BP19,-OFFSET(BP19,0,-2)+1,-COLUMNS($BB:BP)+1,38,1),BO:BO),)</f>
        <v>18</v>
      </c>
      <c r="BQ19" s="175">
        <f ca="1">SUM(COUNTIF(OFFSET(BQ19,-OFFSET(BQ19,0,-3)+1,-COLUMNS($J:BQ)+1,38,1),BO:BO),
COUNTIF(OFFSET(BQ19,-OFFSET(BQ19,0,-3)+1,-COLUMNS($V:BQ)+1,38,1),BO:BO),
COUNTIF(OFFSET(BQ19,-OFFSET(BQ19,0,-3)+1,-COLUMNS($AH:BQ)+1,38,1),BO:BO),
COUNTIF(OFFSET(BQ19,-OFFSET(BQ19,0,-3)+1,-COLUMNS($AU:BQ)+1,38,1),BO:BO),
COUNTIF(OFFSET(BQ19,-OFFSET(BQ19,0,-3)+1,-COLUMNS($BH:BQ)+1,38,1),BO:BO),)</f>
        <v>10</v>
      </c>
      <c r="BR19" s="41">
        <f ca="1">SUM(COUNTIF(OFFSET(BR19,-OFFSET(BR19,0,-4)+1,-COLUMNS($D:BR)+1,38,1),BO:BO),COUNTIF(OFFSET(BR19,-OFFSET(BR19,0,-4)+1,-COLUMNS($J:BR)+1,38,1),BO:BO),COUNTIF(OFFSET(BR19,-OFFSET(BR19,0,-4)+1,-COLUMNS($P:BR)+1,38,1),BO:BO),COUNTIF(OFFSET(BR19,-OFFSET(BR19,0,-4)+1,-COLUMNS($V:BR)+1,38,1),BO:BO),COUNTIF(OFFSET(BR19,-OFFSET(BR19,0,-4)+1,-COLUMNS($AB:BR)+1,38,1),BO:BO),COUNTIF(OFFSET(BR19,-OFFSET(BR19,0,-4)+1,-COLUMNS($AH:BR)+1,38,1),BO:BO),COUNTIF(OFFSET(BR19,-OFFSET(BR19,0,-4)+1,-COLUMNS($AO:BR)+1,38,1),BO:BO),COUNTIF(OFFSET(BR19,-OFFSET(BR19,0,-4)+1,-COLUMNS($AU:BR)+1,38,1),BO:BO),COUNTIF(OFFSET(BR19,-OFFSET(BR19,0,-4)+1,-COLUMNS($BB:BR)+1,38,1),BO:BO),COUNTIF(OFFSET(BR19,-OFFSET(BR19,0,-4)+1,-COLUMNS($BH:BR)+1,38,1),BO:BO),)</f>
        <v>28</v>
      </c>
      <c r="BS19" s="60">
        <f t="shared" ca="1" si="10"/>
        <v>8.2111436950146624E-2</v>
      </c>
    </row>
    <row r="20" spans="2:71" ht="13.5" customHeight="1" outlineLevel="1">
      <c r="B20" s="115">
        <v>17</v>
      </c>
      <c r="C20" s="52"/>
      <c r="D20" s="52" t="str">
        <f t="shared" ca="1" si="0"/>
        <v>AG</v>
      </c>
      <c r="E20" s="41"/>
      <c r="F20" s="41"/>
      <c r="G20" s="41"/>
      <c r="H20" s="41"/>
      <c r="I20" s="52"/>
      <c r="J20" s="52" t="str">
        <f t="shared" ca="1" si="1"/>
        <v>RA</v>
      </c>
      <c r="K20" s="72" t="s">
        <v>62</v>
      </c>
      <c r="L20" s="36"/>
      <c r="M20" s="36"/>
      <c r="N20" s="36" t="s">
        <v>58</v>
      </c>
      <c r="O20" s="52"/>
      <c r="P20" s="52" t="str">
        <f t="shared" ca="1" si="2"/>
        <v>ES</v>
      </c>
      <c r="Q20" s="42"/>
      <c r="R20" s="42"/>
      <c r="S20" s="42"/>
      <c r="T20" s="42"/>
      <c r="U20" s="52"/>
      <c r="V20" s="52" t="str">
        <f t="shared" ca="1" si="3"/>
        <v>ES</v>
      </c>
      <c r="W20" s="42"/>
      <c r="X20" s="42"/>
      <c r="Y20" s="42" t="s">
        <v>32</v>
      </c>
      <c r="Z20" s="42"/>
      <c r="AA20" s="52"/>
      <c r="AB20" s="52" t="str">
        <f t="shared" ca="1" si="4"/>
        <v>ST</v>
      </c>
      <c r="AC20" s="42">
        <v>2</v>
      </c>
      <c r="AD20" s="42">
        <v>3</v>
      </c>
      <c r="AE20" s="42" t="s">
        <v>31</v>
      </c>
      <c r="AF20" s="42"/>
      <c r="AG20" s="52"/>
      <c r="AH20" s="52" t="str">
        <f t="shared" ca="1" si="5"/>
        <v>ST</v>
      </c>
      <c r="AI20" s="78" t="s">
        <v>47</v>
      </c>
      <c r="AJ20" s="37"/>
      <c r="AK20" s="37"/>
      <c r="AL20" s="37" t="s">
        <v>17</v>
      </c>
      <c r="AM20" s="52"/>
      <c r="AN20" s="52"/>
      <c r="AO20" s="52" t="str">
        <f t="shared" ca="1" si="6"/>
        <v>ES</v>
      </c>
      <c r="AP20" s="87"/>
      <c r="AQ20" s="87"/>
      <c r="AR20" s="87"/>
      <c r="AS20" s="87"/>
      <c r="AT20" s="52"/>
      <c r="AU20" s="52" t="str">
        <f t="shared" ca="1" si="7"/>
        <v>EK</v>
      </c>
      <c r="AV20" s="42">
        <v>2</v>
      </c>
      <c r="AW20" s="42">
        <v>4</v>
      </c>
      <c r="AX20" s="42" t="s">
        <v>31</v>
      </c>
      <c r="AY20" s="42"/>
      <c r="AZ20" s="52"/>
      <c r="BA20" s="52"/>
      <c r="BB20" s="52" t="str">
        <f t="shared" ca="1" si="8"/>
        <v>EO</v>
      </c>
      <c r="BC20" s="78" t="s">
        <v>55</v>
      </c>
      <c r="BD20" s="37"/>
      <c r="BE20" s="37"/>
      <c r="BF20" s="37" t="s">
        <v>39</v>
      </c>
      <c r="BG20" s="52"/>
      <c r="BH20" s="52" t="str">
        <f t="shared" ca="1" si="9"/>
        <v>••</v>
      </c>
      <c r="BI20" s="39"/>
      <c r="BJ20" s="39"/>
      <c r="BK20" s="39"/>
      <c r="BL20" s="39"/>
      <c r="BM20" s="52"/>
      <c r="BN20" s="51">
        <v>17</v>
      </c>
      <c r="BO20" s="57" t="s">
        <v>39</v>
      </c>
      <c r="BP20" s="176">
        <f ca="1">SUM(COUNTIF(OFFSET(BP20,-OFFSET(BP20,0,-2)+1,-COLUMNS($D:BP)+1,38,1),BO:BO),
COUNTIF(OFFSET(BP20,-OFFSET(BP20,0,-2)+1,-COLUMNS($P:BP)+1,38,1),BO:BO),
COUNTIF(OFFSET(BP20,-OFFSET(BP20,0,-2)+1,-COLUMNS($AB:BP)+1,38,1),BO:BO),
COUNTIF(OFFSET(BP20,-OFFSET(BP20,0,-2)+1,-COLUMNS($AO:BP)+1,38,1),BO:BO),
COUNTIF(OFFSET(BP20,-OFFSET(BP20,0,-2)+1,-COLUMNS($BB:BP)+1,38,1),BO:BO),)</f>
        <v>10</v>
      </c>
      <c r="BQ20" s="176">
        <f ca="1">SUM(COUNTIF(OFFSET(BQ20,-OFFSET(BQ20,0,-3)+1,-COLUMNS($J:BQ)+1,38,1),BO:BO),
COUNTIF(OFFSET(BQ20,-OFFSET(BQ20,0,-3)+1,-COLUMNS($V:BQ)+1,38,1),BO:BO),
COUNTIF(OFFSET(BQ20,-OFFSET(BQ20,0,-3)+1,-COLUMNS($AH:BQ)+1,38,1),BO:BO),
COUNTIF(OFFSET(BQ20,-OFFSET(BQ20,0,-3)+1,-COLUMNS($AU:BQ)+1,38,1),BO:BO),
COUNTIF(OFFSET(BQ20,-OFFSET(BQ20,0,-3)+1,-COLUMNS($BH:BQ)+1,38,1),BO:BO),)</f>
        <v>5</v>
      </c>
      <c r="BR20" s="55">
        <f ca="1">SUM(COUNTIF(OFFSET(BR20,-OFFSET(BR20,0,-4)+1,-COLUMNS($D:BR)+1,38,1),BO:BO),COUNTIF(OFFSET(BR20,-OFFSET(BR20,0,-4)+1,-COLUMNS($J:BR)+1,38,1),BO:BO),COUNTIF(OFFSET(BR20,-OFFSET(BR20,0,-4)+1,-COLUMNS($P:BR)+1,38,1),BO:BO),COUNTIF(OFFSET(BR20,-OFFSET(BR20,0,-4)+1,-COLUMNS($V:BR)+1,38,1),BO:BO),COUNTIF(OFFSET(BR20,-OFFSET(BR20,0,-4)+1,-COLUMNS($AB:BR)+1,38,1),BO:BO),COUNTIF(OFFSET(BR20,-OFFSET(BR20,0,-4)+1,-COLUMNS($AH:BR)+1,38,1),BO:BO),COUNTIF(OFFSET(BR20,-OFFSET(BR20,0,-4)+1,-COLUMNS($AO:BR)+1,38,1),BO:BO),COUNTIF(OFFSET(BR20,-OFFSET(BR20,0,-4)+1,-COLUMNS($AU:BR)+1,38,1),BO:BO),COUNTIF(OFFSET(BR20,-OFFSET(BR20,0,-4)+1,-COLUMNS($BB:BR)+1,38,1),BO:BO),COUNTIF(OFFSET(BR20,-OFFSET(BR20,0,-4)+1,-COLUMNS($BH:BR)+1,38,1),BO:BO),)</f>
        <v>15</v>
      </c>
      <c r="BS20" s="54">
        <f t="shared" ca="1" si="10"/>
        <v>4.398826979472141E-2</v>
      </c>
    </row>
    <row r="21" spans="2:71" ht="13.5" customHeight="1" outlineLevel="1">
      <c r="B21" s="115">
        <v>18</v>
      </c>
      <c r="C21" s="52"/>
      <c r="D21" s="52" t="str">
        <f t="shared" ca="1" si="0"/>
        <v>RA</v>
      </c>
      <c r="E21" s="72" t="s">
        <v>57</v>
      </c>
      <c r="F21" s="36"/>
      <c r="G21" s="36"/>
      <c r="H21" s="36" t="s">
        <v>58</v>
      </c>
      <c r="I21" s="52"/>
      <c r="J21" s="52" t="str">
        <f t="shared" ca="1" si="1"/>
        <v>RA</v>
      </c>
      <c r="K21" s="41">
        <v>0</v>
      </c>
      <c r="L21" s="41">
        <v>2</v>
      </c>
      <c r="M21" s="41" t="s">
        <v>32</v>
      </c>
      <c r="N21" s="41"/>
      <c r="O21" s="52"/>
      <c r="P21" s="52" t="str">
        <f t="shared" ca="1" si="2"/>
        <v>ES</v>
      </c>
      <c r="Q21" s="42"/>
      <c r="R21" s="42"/>
      <c r="S21" s="42"/>
      <c r="T21" s="42"/>
      <c r="U21" s="52"/>
      <c r="V21" s="52" t="str">
        <f t="shared" ca="1" si="3"/>
        <v>ES</v>
      </c>
      <c r="W21" s="42"/>
      <c r="X21" s="42"/>
      <c r="Y21" s="42"/>
      <c r="Z21" s="42"/>
      <c r="AA21" s="52"/>
      <c r="AB21" s="52" t="str">
        <f t="shared" ca="1" si="4"/>
        <v>ST</v>
      </c>
      <c r="AC21" s="42"/>
      <c r="AD21" s="42"/>
      <c r="AE21" s="42" t="s">
        <v>32</v>
      </c>
      <c r="AF21" s="42"/>
      <c r="AG21" s="52"/>
      <c r="AH21" s="52" t="str">
        <f t="shared" ca="1" si="5"/>
        <v>ST</v>
      </c>
      <c r="AI21" s="42">
        <v>3</v>
      </c>
      <c r="AJ21" s="42">
        <v>3</v>
      </c>
      <c r="AK21" s="42" t="s">
        <v>31</v>
      </c>
      <c r="AL21" s="42"/>
      <c r="AM21" s="52"/>
      <c r="AN21" s="52"/>
      <c r="AO21" s="52" t="str">
        <f t="shared" ca="1" si="6"/>
        <v>EK</v>
      </c>
      <c r="AP21" s="78" t="s">
        <v>63</v>
      </c>
      <c r="AQ21" s="37"/>
      <c r="AR21" s="37"/>
      <c r="AS21" s="37" t="s">
        <v>43</v>
      </c>
      <c r="AT21" s="52"/>
      <c r="AU21" s="52" t="str">
        <f t="shared" ca="1" si="7"/>
        <v>EK</v>
      </c>
      <c r="AV21" s="42"/>
      <c r="AW21" s="42"/>
      <c r="AX21" s="42" t="s">
        <v>32</v>
      </c>
      <c r="AY21" s="42"/>
      <c r="AZ21" s="52"/>
      <c r="BA21" s="52"/>
      <c r="BB21" s="52" t="str">
        <f t="shared" ca="1" si="8"/>
        <v>EO</v>
      </c>
      <c r="BC21" s="42">
        <v>1</v>
      </c>
      <c r="BD21" s="42">
        <v>1</v>
      </c>
      <c r="BE21" s="42" t="s">
        <v>31</v>
      </c>
      <c r="BF21" s="42"/>
      <c r="BG21" s="52"/>
      <c r="BH21" s="52" t="str">
        <f t="shared" ca="1" si="9"/>
        <v>••</v>
      </c>
      <c r="BI21" s="39"/>
      <c r="BJ21" s="39"/>
      <c r="BK21" s="39"/>
      <c r="BL21" s="39"/>
      <c r="BM21" s="52"/>
      <c r="BN21" s="51">
        <v>18</v>
      </c>
      <c r="BO21" s="57" t="s">
        <v>64</v>
      </c>
      <c r="BP21" s="176">
        <f ca="1">SUM(COUNTIF(OFFSET(BP21,-OFFSET(BP21,0,-2)+1,-COLUMNS($D:BP)+1,38,1),BO:BO),
COUNTIF(OFFSET(BP21,-OFFSET(BP21,0,-2)+1,-COLUMNS($P:BP)+1,38,1),BO:BO),
COUNTIF(OFFSET(BP21,-OFFSET(BP21,0,-2)+1,-COLUMNS($AB:BP)+1,38,1),BO:BO),
COUNTIF(OFFSET(BP21,-OFFSET(BP21,0,-2)+1,-COLUMNS($AO:BP)+1,38,1),BO:BO),
COUNTIF(OFFSET(BP21,-OFFSET(BP21,0,-2)+1,-COLUMNS($BB:BP)+1,38,1),BO:BO),)</f>
        <v>15</v>
      </c>
      <c r="BQ21" s="176">
        <f ca="1">SUM(COUNTIF(OFFSET(BQ21,-OFFSET(BQ21,0,-3)+1,-COLUMNS($J:BQ)+1,38,1),BO:BO),
COUNTIF(OFFSET(BQ21,-OFFSET(BQ21,0,-3)+1,-COLUMNS($V:BQ)+1,38,1),BO:BO),
COUNTIF(OFFSET(BQ21,-OFFSET(BQ21,0,-3)+1,-COLUMNS($AH:BQ)+1,38,1),BO:BO),
COUNTIF(OFFSET(BQ21,-OFFSET(BQ21,0,-3)+1,-COLUMNS($AU:BQ)+1,38,1),BO:BO),
COUNTIF(OFFSET(BQ21,-OFFSET(BQ21,0,-3)+1,-COLUMNS($BH:BQ)+1,38,1),BO:BO),)</f>
        <v>9</v>
      </c>
      <c r="BR21" s="55">
        <f ca="1">SUM(COUNTIF(OFFSET(BR21,-OFFSET(BR21,0,-4)+1,-COLUMNS($D:BR)+1,38,1),BO:BO),COUNTIF(OFFSET(BR21,-OFFSET(BR21,0,-4)+1,-COLUMNS($J:BR)+1,38,1),BO:BO),COUNTIF(OFFSET(BR21,-OFFSET(BR21,0,-4)+1,-COLUMNS($P:BR)+1,38,1),BO:BO),COUNTIF(OFFSET(BR21,-OFFSET(BR21,0,-4)+1,-COLUMNS($V:BR)+1,38,1),BO:BO),COUNTIF(OFFSET(BR21,-OFFSET(BR21,0,-4)+1,-COLUMNS($AB:BR)+1,38,1),BO:BO),COUNTIF(OFFSET(BR21,-OFFSET(BR21,0,-4)+1,-COLUMNS($AH:BR)+1,38,1),BO:BO),COUNTIF(OFFSET(BR21,-OFFSET(BR21,0,-4)+1,-COLUMNS($AO:BR)+1,38,1),BO:BO),COUNTIF(OFFSET(BR21,-OFFSET(BR21,0,-4)+1,-COLUMNS($AU:BR)+1,38,1),BO:BO),COUNTIF(OFFSET(BR21,-OFFSET(BR21,0,-4)+1,-COLUMNS($BB:BR)+1,38,1),BO:BO),COUNTIF(OFFSET(BR21,-OFFSET(BR21,0,-4)+1,-COLUMNS($BH:BR)+1,38,1),BO:BO),)</f>
        <v>24</v>
      </c>
      <c r="BS21" s="54">
        <f t="shared" ca="1" si="10"/>
        <v>7.0381231671554259E-2</v>
      </c>
    </row>
    <row r="22" spans="2:71" ht="13.5" customHeight="1" outlineLevel="1">
      <c r="B22" s="115">
        <v>19</v>
      </c>
      <c r="C22" s="52"/>
      <c r="D22" s="52" t="str">
        <f t="shared" ca="1" si="0"/>
        <v>RA</v>
      </c>
      <c r="E22" s="41">
        <v>0</v>
      </c>
      <c r="F22" s="41">
        <v>4</v>
      </c>
      <c r="G22" s="41" t="s">
        <v>32</v>
      </c>
      <c r="H22" s="41"/>
      <c r="I22" s="52"/>
      <c r="J22" s="52" t="str">
        <f t="shared" ca="1" si="1"/>
        <v>AG</v>
      </c>
      <c r="K22" s="72" t="s">
        <v>48</v>
      </c>
      <c r="L22" s="36"/>
      <c r="M22" s="36"/>
      <c r="N22" s="36" t="s">
        <v>49</v>
      </c>
      <c r="O22" s="52"/>
      <c r="P22" s="52" t="str">
        <f t="shared" ca="1" si="2"/>
        <v>ES</v>
      </c>
      <c r="Q22" s="42"/>
      <c r="R22" s="42"/>
      <c r="S22" s="42"/>
      <c r="T22" s="42"/>
      <c r="U22" s="52"/>
      <c r="V22" s="52" t="str">
        <f t="shared" ca="1" si="3"/>
        <v>ES</v>
      </c>
      <c r="W22" s="42"/>
      <c r="X22" s="42"/>
      <c r="Y22" s="42"/>
      <c r="Z22" s="42"/>
      <c r="AA22" s="52"/>
      <c r="AB22" s="52" t="str">
        <f t="shared" ca="1" si="4"/>
        <v>ST</v>
      </c>
      <c r="AC22" s="42"/>
      <c r="AD22" s="42"/>
      <c r="AE22" s="42"/>
      <c r="AF22" s="42"/>
      <c r="AG22" s="52"/>
      <c r="AH22" s="52" t="str">
        <f t="shared" ca="1" si="5"/>
        <v>ST</v>
      </c>
      <c r="AI22" s="42"/>
      <c r="AJ22" s="42"/>
      <c r="AK22" s="42" t="s">
        <v>32</v>
      </c>
      <c r="AL22" s="42"/>
      <c r="AM22" s="52"/>
      <c r="AN22" s="52"/>
      <c r="AO22" s="52" t="str">
        <f t="shared" ca="1" si="6"/>
        <v>EK</v>
      </c>
      <c r="AP22" s="42">
        <v>2</v>
      </c>
      <c r="AQ22" s="42">
        <v>4</v>
      </c>
      <c r="AR22" s="42" t="s">
        <v>31</v>
      </c>
      <c r="AS22" s="42"/>
      <c r="AT22" s="52"/>
      <c r="AU22" s="52" t="str">
        <f t="shared" ca="1" si="7"/>
        <v>EK</v>
      </c>
      <c r="AV22" s="42"/>
      <c r="AW22" s="42"/>
      <c r="AX22" s="42"/>
      <c r="AY22" s="42"/>
      <c r="AZ22" s="52"/>
      <c r="BA22" s="52"/>
      <c r="BB22" s="52" t="str">
        <f t="shared" ca="1" si="8"/>
        <v>EK</v>
      </c>
      <c r="BC22" s="78" t="s">
        <v>59</v>
      </c>
      <c r="BD22" s="37"/>
      <c r="BE22" s="37"/>
      <c r="BF22" s="37" t="s">
        <v>43</v>
      </c>
      <c r="BG22" s="52"/>
      <c r="BH22" s="52" t="str">
        <f t="shared" ca="1" si="9"/>
        <v>••</v>
      </c>
      <c r="BI22" s="39"/>
      <c r="BJ22" s="39"/>
      <c r="BK22" s="39"/>
      <c r="BL22" s="39"/>
      <c r="BM22" s="52"/>
      <c r="BN22" s="51">
        <v>19</v>
      </c>
      <c r="BO22" s="57" t="s">
        <v>65</v>
      </c>
      <c r="BP22" s="176">
        <f ca="1">SUM(COUNTIF(OFFSET(BP22,-OFFSET(BP22,0,-2)+1,-COLUMNS($D:BP)+1,38,1),BO:BO),
COUNTIF(OFFSET(BP22,-OFFSET(BP22,0,-2)+1,-COLUMNS($P:BP)+1,38,1),BO:BO),
COUNTIF(OFFSET(BP22,-OFFSET(BP22,0,-2)+1,-COLUMNS($AB:BP)+1,38,1),BO:BO),
COUNTIF(OFFSET(BP22,-OFFSET(BP22,0,-2)+1,-COLUMNS($AO:BP)+1,38,1),BO:BO),
COUNTIF(OFFSET(BP22,-OFFSET(BP22,0,-2)+1,-COLUMNS($BB:BP)+1,38,1),BO:BO),)</f>
        <v>8</v>
      </c>
      <c r="BQ22" s="176">
        <f ca="1">SUM(COUNTIF(OFFSET(BQ22,-OFFSET(BQ22,0,-3)+1,-COLUMNS($J:BQ)+1,38,1),BO:BO),
COUNTIF(OFFSET(BQ22,-OFFSET(BQ22,0,-3)+1,-COLUMNS($V:BQ)+1,38,1),BO:BO),
COUNTIF(OFFSET(BQ22,-OFFSET(BQ22,0,-3)+1,-COLUMNS($AH:BQ)+1,38,1),BO:BO),
COUNTIF(OFFSET(BQ22,-OFFSET(BQ22,0,-3)+1,-COLUMNS($AU:BQ)+1,38,1),BO:BO),
COUNTIF(OFFSET(BQ22,-OFFSET(BQ22,0,-3)+1,-COLUMNS($BH:BQ)+1,38,1),BO:BO),)</f>
        <v>10</v>
      </c>
      <c r="BR22" s="55">
        <f ca="1">SUM(COUNTIF(OFFSET(BR22,-OFFSET(BR22,0,-4)+1,-COLUMNS($D:BR)+1,38,1),BO:BO),COUNTIF(OFFSET(BR22,-OFFSET(BR22,0,-4)+1,-COLUMNS($J:BR)+1,38,1),BO:BO),COUNTIF(OFFSET(BR22,-OFFSET(BR22,0,-4)+1,-COLUMNS($P:BR)+1,38,1),BO:BO),COUNTIF(OFFSET(BR22,-OFFSET(BR22,0,-4)+1,-COLUMNS($V:BR)+1,38,1),BO:BO),COUNTIF(OFFSET(BR22,-OFFSET(BR22,0,-4)+1,-COLUMNS($AB:BR)+1,38,1),BO:BO),COUNTIF(OFFSET(BR22,-OFFSET(BR22,0,-4)+1,-COLUMNS($AH:BR)+1,38,1),BO:BO),COUNTIF(OFFSET(BR22,-OFFSET(BR22,0,-4)+1,-COLUMNS($AO:BR)+1,38,1),BO:BO),COUNTIF(OFFSET(BR22,-OFFSET(BR22,0,-4)+1,-COLUMNS($AU:BR)+1,38,1),BO:BO),COUNTIF(OFFSET(BR22,-OFFSET(BR22,0,-4)+1,-COLUMNS($BB:BR)+1,38,1),BO:BO),COUNTIF(OFFSET(BR22,-OFFSET(BR22,0,-4)+1,-COLUMNS($BH:BR)+1,38,1),BO:BO),)</f>
        <v>18</v>
      </c>
      <c r="BS22" s="54">
        <f t="shared" ca="1" si="10"/>
        <v>5.2785923753665691E-2</v>
      </c>
    </row>
    <row r="23" spans="2:71" ht="13.5" customHeight="1" outlineLevel="1">
      <c r="B23" s="115">
        <v>20</v>
      </c>
      <c r="C23" s="52"/>
      <c r="D23" s="52" t="str">
        <f t="shared" ca="1" si="0"/>
        <v>RA</v>
      </c>
      <c r="E23" s="41"/>
      <c r="F23" s="41"/>
      <c r="G23" s="41"/>
      <c r="H23" s="41"/>
      <c r="I23" s="52"/>
      <c r="J23" s="52" t="str">
        <f t="shared" ca="1" si="1"/>
        <v>AG</v>
      </c>
      <c r="K23" s="41">
        <v>3</v>
      </c>
      <c r="L23" s="41">
        <v>2</v>
      </c>
      <c r="M23" s="41" t="s">
        <v>31</v>
      </c>
      <c r="N23" s="41"/>
      <c r="O23" s="52"/>
      <c r="P23" s="52" t="str">
        <f t="shared" ca="1" si="2"/>
        <v>ES</v>
      </c>
      <c r="Q23" s="42"/>
      <c r="R23" s="42"/>
      <c r="S23" s="42"/>
      <c r="T23" s="42"/>
      <c r="U23" s="52"/>
      <c r="V23" s="52" t="str">
        <f t="shared" ca="1" si="3"/>
        <v>ES</v>
      </c>
      <c r="W23" s="42"/>
      <c r="X23" s="42"/>
      <c r="Y23" s="42"/>
      <c r="Z23" s="42"/>
      <c r="AA23" s="52"/>
      <c r="AB23" s="52" t="str">
        <f t="shared" ca="1" si="4"/>
        <v>ST</v>
      </c>
      <c r="AC23" s="42"/>
      <c r="AD23" s="42"/>
      <c r="AE23" s="42"/>
      <c r="AF23" s="42"/>
      <c r="AG23" s="52"/>
      <c r="AH23" s="52" t="str">
        <f t="shared" ca="1" si="5"/>
        <v>ST</v>
      </c>
      <c r="AI23" s="42"/>
      <c r="AJ23" s="42"/>
      <c r="AK23" s="42"/>
      <c r="AL23" s="42"/>
      <c r="AM23" s="52"/>
      <c r="AN23" s="52"/>
      <c r="AO23" s="52" t="str">
        <f t="shared" ca="1" si="6"/>
        <v>EK</v>
      </c>
      <c r="AP23" s="42"/>
      <c r="AQ23" s="42"/>
      <c r="AR23" s="42" t="s">
        <v>32</v>
      </c>
      <c r="AS23" s="42"/>
      <c r="AT23" s="52"/>
      <c r="AU23" s="52" t="str">
        <f t="shared" ca="1" si="7"/>
        <v>EK</v>
      </c>
      <c r="AV23" s="42"/>
      <c r="AW23" s="42"/>
      <c r="AX23" s="42"/>
      <c r="AY23" s="42"/>
      <c r="AZ23" s="52"/>
      <c r="BA23" s="52"/>
      <c r="BB23" s="52" t="str">
        <f t="shared" ca="1" si="8"/>
        <v>EK</v>
      </c>
      <c r="BC23" s="42">
        <v>2</v>
      </c>
      <c r="BD23" s="42">
        <v>1</v>
      </c>
      <c r="BE23" s="42" t="s">
        <v>31</v>
      </c>
      <c r="BF23" s="42"/>
      <c r="BG23" s="52"/>
      <c r="BH23" s="52" t="str">
        <f t="shared" ca="1" si="9"/>
        <v>••</v>
      </c>
      <c r="BI23" s="39"/>
      <c r="BJ23" s="39"/>
      <c r="BK23" s="39"/>
      <c r="BL23" s="39"/>
      <c r="BM23" s="52"/>
      <c r="BN23" s="51">
        <v>20</v>
      </c>
      <c r="BO23" s="57"/>
      <c r="BP23" s="176"/>
      <c r="BQ23" s="176"/>
      <c r="BR23" s="55"/>
      <c r="BS23" s="54"/>
    </row>
    <row r="24" spans="2:71" ht="13.5" customHeight="1" outlineLevel="1">
      <c r="B24" s="115">
        <v>21</v>
      </c>
      <c r="C24" s="52"/>
      <c r="D24" s="52" t="str">
        <f t="shared" ca="1" si="0"/>
        <v>RA</v>
      </c>
      <c r="E24" s="41"/>
      <c r="F24" s="41"/>
      <c r="G24" s="41"/>
      <c r="H24" s="41"/>
      <c r="I24" s="52"/>
      <c r="J24" s="52" t="str">
        <f t="shared" ca="1" si="1"/>
        <v>AG</v>
      </c>
      <c r="K24" s="41"/>
      <c r="L24" s="41"/>
      <c r="M24" s="41" t="s">
        <v>32</v>
      </c>
      <c r="N24" s="41"/>
      <c r="O24" s="52"/>
      <c r="P24" s="52" t="str">
        <f t="shared" ca="1" si="2"/>
        <v>ES</v>
      </c>
      <c r="Q24" s="42"/>
      <c r="R24" s="42"/>
      <c r="S24" s="42"/>
      <c r="T24" s="42"/>
      <c r="U24" s="52"/>
      <c r="V24" s="52" t="str">
        <f t="shared" ca="1" si="3"/>
        <v>ES</v>
      </c>
      <c r="W24" s="42"/>
      <c r="X24" s="42"/>
      <c r="Y24" s="42"/>
      <c r="Z24" s="42"/>
      <c r="AA24" s="52"/>
      <c r="AB24" s="52" t="str">
        <f t="shared" ca="1" si="4"/>
        <v>ES</v>
      </c>
      <c r="AC24" s="78" t="s">
        <v>44</v>
      </c>
      <c r="AD24" s="37"/>
      <c r="AE24" s="37"/>
      <c r="AF24" s="37" t="s">
        <v>45</v>
      </c>
      <c r="AG24" s="52"/>
      <c r="AH24" s="52" t="str">
        <f t="shared" ca="1" si="5"/>
        <v>ST</v>
      </c>
      <c r="AI24" s="42"/>
      <c r="AJ24" s="42"/>
      <c r="AK24" s="42"/>
      <c r="AL24" s="42"/>
      <c r="AM24" s="52"/>
      <c r="AN24" s="52"/>
      <c r="AO24" s="52" t="str">
        <f t="shared" ca="1" si="6"/>
        <v>EK</v>
      </c>
      <c r="AP24" s="42"/>
      <c r="AQ24" s="42"/>
      <c r="AR24" s="42"/>
      <c r="AS24" s="42"/>
      <c r="AT24" s="52"/>
      <c r="AU24" s="52" t="str">
        <f t="shared" ca="1" si="7"/>
        <v>EK</v>
      </c>
      <c r="AV24" s="42"/>
      <c r="AW24" s="42"/>
      <c r="AX24" s="42"/>
      <c r="AY24" s="42"/>
      <c r="AZ24" s="52"/>
      <c r="BA24" s="52"/>
      <c r="BB24" s="52" t="str">
        <f t="shared" ca="1" si="8"/>
        <v>EK</v>
      </c>
      <c r="BC24" s="42"/>
      <c r="BD24" s="42"/>
      <c r="BE24" s="42"/>
      <c r="BF24" s="42"/>
      <c r="BG24" s="52"/>
      <c r="BH24" s="52" t="str">
        <f t="shared" ca="1" si="9"/>
        <v>••</v>
      </c>
      <c r="BI24" s="39"/>
      <c r="BJ24" s="39"/>
      <c r="BK24" s="39"/>
      <c r="BL24" s="39"/>
      <c r="BM24" s="52"/>
      <c r="BN24" s="51">
        <v>21</v>
      </c>
      <c r="BO24" s="57"/>
      <c r="BP24" s="176"/>
      <c r="BQ24" s="176"/>
      <c r="BR24" s="55"/>
      <c r="BS24" s="54"/>
    </row>
    <row r="25" spans="2:71" ht="13.5" customHeight="1" outlineLevel="1">
      <c r="B25" s="115">
        <v>22</v>
      </c>
      <c r="C25" s="52"/>
      <c r="D25" s="52" t="str">
        <f t="shared" ca="1" si="0"/>
        <v>RA</v>
      </c>
      <c r="E25" s="72" t="s">
        <v>62</v>
      </c>
      <c r="F25" s="36"/>
      <c r="G25" s="36"/>
      <c r="H25" s="36" t="s">
        <v>58</v>
      </c>
      <c r="I25" s="52"/>
      <c r="J25" s="52" t="str">
        <f t="shared" ca="1" si="1"/>
        <v>AG</v>
      </c>
      <c r="K25" s="41"/>
      <c r="L25" s="41"/>
      <c r="M25" s="41"/>
      <c r="N25" s="41"/>
      <c r="O25" s="52"/>
      <c r="P25" s="52" t="str">
        <f t="shared" ca="1" si="2"/>
        <v>ET</v>
      </c>
      <c r="Q25" s="68" t="s">
        <v>66</v>
      </c>
      <c r="R25" s="67"/>
      <c r="S25" s="67"/>
      <c r="T25" s="67" t="s">
        <v>54</v>
      </c>
      <c r="U25" s="52"/>
      <c r="V25" s="52" t="str">
        <f t="shared" ca="1" si="3"/>
        <v>ES</v>
      </c>
      <c r="W25" s="42"/>
      <c r="X25" s="42"/>
      <c r="Y25" s="42"/>
      <c r="Z25" s="42"/>
      <c r="AA25" s="52"/>
      <c r="AB25" s="52" t="str">
        <f t="shared" ca="1" si="4"/>
        <v>ES</v>
      </c>
      <c r="AC25" s="42">
        <v>3</v>
      </c>
      <c r="AD25" s="42">
        <v>3</v>
      </c>
      <c r="AE25" s="42" t="s">
        <v>31</v>
      </c>
      <c r="AF25" s="42"/>
      <c r="AG25" s="52"/>
      <c r="AH25" s="52" t="str">
        <f t="shared" ca="1" si="5"/>
        <v>ST</v>
      </c>
      <c r="AI25" s="42"/>
      <c r="AJ25" s="42"/>
      <c r="AK25" s="42"/>
      <c r="AL25" s="42"/>
      <c r="AM25" s="52"/>
      <c r="AN25" s="52"/>
      <c r="AO25" s="52" t="str">
        <f t="shared" ca="1" si="6"/>
        <v>EK</v>
      </c>
      <c r="AP25" s="42"/>
      <c r="AQ25" s="42"/>
      <c r="AR25" s="42"/>
      <c r="AS25" s="42"/>
      <c r="AT25" s="52"/>
      <c r="AU25" s="52" t="str">
        <f t="shared" ca="1" si="7"/>
        <v>EK</v>
      </c>
      <c r="AV25" s="78" t="s">
        <v>67</v>
      </c>
      <c r="AW25" s="37"/>
      <c r="AX25" s="37"/>
      <c r="AY25" s="37" t="s">
        <v>43</v>
      </c>
      <c r="AZ25" s="52"/>
      <c r="BA25" s="52"/>
      <c r="BB25" s="52" t="str">
        <f t="shared" ca="1" si="8"/>
        <v>EK</v>
      </c>
      <c r="BC25" s="78" t="s">
        <v>63</v>
      </c>
      <c r="BD25" s="37"/>
      <c r="BE25" s="37"/>
      <c r="BF25" s="37" t="s">
        <v>43</v>
      </c>
      <c r="BG25" s="52"/>
      <c r="BH25" s="52" t="str">
        <f t="shared" ca="1" si="9"/>
        <v>••</v>
      </c>
      <c r="BI25" s="39"/>
      <c r="BJ25" s="39"/>
      <c r="BK25" s="39"/>
      <c r="BL25" s="39"/>
      <c r="BM25" s="52"/>
      <c r="BN25" s="51">
        <v>22</v>
      </c>
      <c r="BO25" s="57" t="s">
        <v>68</v>
      </c>
      <c r="BP25" s="176">
        <f ca="1">SUM(COUNTIF(OFFSET(BP25,-OFFSET(BP25,0,-2)+1,-COLUMNS($D:BP)+1,38,1),BO:BO),
COUNTIF(OFFSET(BP25,-OFFSET(BP25,0,-2)+1,-COLUMNS($P:BP)+1,38,1),BO:BO),
COUNTIF(OFFSET(BP25,-OFFSET(BP25,0,-2)+1,-COLUMNS($AB:BP)+1,38,1),BO:BO),
COUNTIF(OFFSET(BP25,-OFFSET(BP25,0,-2)+1,-COLUMNS($AO:BP)+1,38,1),BO:BO),
COUNTIF(OFFSET(BP25,-OFFSET(BP25,0,-2)+1,-COLUMNS($BB:BP)+1,38,1),BO:BO),)</f>
        <v>0</v>
      </c>
      <c r="BQ25" s="176">
        <f ca="1">SUM(COUNTIF(OFFSET(BQ25,-OFFSET(BQ25,0,-3)+1,-COLUMNS($J:BQ)+1,38,1),BO:BO),
COUNTIF(OFFSET(BQ25,-OFFSET(BQ25,0,-3)+1,-COLUMNS($V:BQ)+1,38,1),BO:BO),
COUNTIF(OFFSET(BQ25,-OFFSET(BQ25,0,-3)+1,-COLUMNS($AH:BQ)+1,38,1),BO:BO),
COUNTIF(OFFSET(BQ25,-OFFSET(BQ25,0,-3)+1,-COLUMNS($AU:BQ)+1,38,1),BO:BO),
COUNTIF(OFFSET(BQ25,-OFFSET(BQ25,0,-3)+1,-COLUMNS($BH:BQ)+1,38,1),BO:BO),)</f>
        <v>2</v>
      </c>
      <c r="BR25" s="55">
        <f ca="1">SUM(COUNTIF(OFFSET(BR25,-OFFSET(BR25,0,-4)+1,-COLUMNS($D:BR)+1,38,1),BO:BO),COUNTIF(OFFSET(BR25,-OFFSET(BR25,0,-4)+1,-COLUMNS($J:BR)+1,38,1),BO:BO),COUNTIF(OFFSET(BR25,-OFFSET(BR25,0,-4)+1,-COLUMNS($P:BR)+1,38,1),BO:BO),COUNTIF(OFFSET(BR25,-OFFSET(BR25,0,-4)+1,-COLUMNS($V:BR)+1,38,1),BO:BO),COUNTIF(OFFSET(BR25,-OFFSET(BR25,0,-4)+1,-COLUMNS($AB:BR)+1,38,1),BO:BO),COUNTIF(OFFSET(BR25,-OFFSET(BR25,0,-4)+1,-COLUMNS($AH:BR)+1,38,1),BO:BO),COUNTIF(OFFSET(BR25,-OFFSET(BR25,0,-4)+1,-COLUMNS($AO:BR)+1,38,1),BO:BO),COUNTIF(OFFSET(BR25,-OFFSET(BR25,0,-4)+1,-COLUMNS($AU:BR)+1,38,1),BO:BO),COUNTIF(OFFSET(BR25,-OFFSET(BR25,0,-4)+1,-COLUMNS($BB:BR)+1,38,1),BO:BO),COUNTIF(OFFSET(BR25,-OFFSET(BR25,0,-4)+1,-COLUMNS($BH:BR)+1,38,1),BO:BO),)</f>
        <v>2</v>
      </c>
      <c r="BS25" s="54">
        <f ca="1">BR:BR/$BR$41</f>
        <v>5.8651026392961877E-3</v>
      </c>
    </row>
    <row r="26" spans="2:71" ht="13.5" customHeight="1" outlineLevel="1">
      <c r="B26" s="115">
        <v>23</v>
      </c>
      <c r="C26" s="52"/>
      <c r="D26" s="52" t="str">
        <f t="shared" ca="1" si="0"/>
        <v>RA</v>
      </c>
      <c r="E26" s="41">
        <v>0</v>
      </c>
      <c r="F26" s="41">
        <v>2</v>
      </c>
      <c r="G26" s="41" t="s">
        <v>31</v>
      </c>
      <c r="H26" s="41"/>
      <c r="I26" s="52"/>
      <c r="J26" s="52" t="str">
        <f t="shared" ca="1" si="1"/>
        <v>AG</v>
      </c>
      <c r="K26" s="41"/>
      <c r="L26" s="41"/>
      <c r="M26" s="41"/>
      <c r="N26" s="41"/>
      <c r="O26" s="52"/>
      <c r="P26" s="52" t="str">
        <f t="shared" ca="1" si="2"/>
        <v>ET</v>
      </c>
      <c r="Q26" s="63">
        <v>3</v>
      </c>
      <c r="R26" s="63">
        <v>1</v>
      </c>
      <c r="S26" s="63" t="s">
        <v>31</v>
      </c>
      <c r="T26" s="63"/>
      <c r="U26" s="52"/>
      <c r="V26" s="52" t="str">
        <f t="shared" ca="1" si="3"/>
        <v>EG</v>
      </c>
      <c r="W26" s="78" t="s">
        <v>69</v>
      </c>
      <c r="X26" s="37"/>
      <c r="Y26" s="37"/>
      <c r="Z26" s="37" t="s">
        <v>40</v>
      </c>
      <c r="AA26" s="52"/>
      <c r="AB26" s="52" t="str">
        <f t="shared" ca="1" si="4"/>
        <v>ES</v>
      </c>
      <c r="AC26" s="42"/>
      <c r="AD26" s="42"/>
      <c r="AE26" s="42" t="s">
        <v>32</v>
      </c>
      <c r="AF26" s="42"/>
      <c r="AG26" s="52"/>
      <c r="AH26" s="52" t="str">
        <f t="shared" ca="1" si="5"/>
        <v>ES</v>
      </c>
      <c r="AI26" s="78" t="s">
        <v>44</v>
      </c>
      <c r="AJ26" s="37"/>
      <c r="AK26" s="37"/>
      <c r="AL26" s="37" t="s">
        <v>45</v>
      </c>
      <c r="AM26" s="52"/>
      <c r="AN26" s="52"/>
      <c r="AO26" s="52" t="str">
        <f t="shared" ca="1" si="6"/>
        <v>EK</v>
      </c>
      <c r="AP26" s="42"/>
      <c r="AQ26" s="42"/>
      <c r="AR26" s="42"/>
      <c r="AS26" s="42"/>
      <c r="AT26" s="52"/>
      <c r="AU26" s="52" t="str">
        <f t="shared" ca="1" si="7"/>
        <v>EK</v>
      </c>
      <c r="AV26" s="42">
        <v>2</v>
      </c>
      <c r="AW26" s="42">
        <v>0</v>
      </c>
      <c r="AX26" s="42" t="s">
        <v>33</v>
      </c>
      <c r="AY26" s="42"/>
      <c r="AZ26" s="52"/>
      <c r="BA26" s="52"/>
      <c r="BB26" s="52" t="str">
        <f t="shared" ca="1" si="8"/>
        <v>EK</v>
      </c>
      <c r="BC26" s="42">
        <v>3</v>
      </c>
      <c r="BD26" s="42">
        <v>5</v>
      </c>
      <c r="BE26" s="42" t="s">
        <v>31</v>
      </c>
      <c r="BF26" s="42"/>
      <c r="BG26" s="52"/>
      <c r="BH26" s="52" t="str">
        <f t="shared" ca="1" si="9"/>
        <v>••</v>
      </c>
      <c r="BI26" s="39"/>
      <c r="BJ26" s="39"/>
      <c r="BK26" s="39"/>
      <c r="BL26" s="39"/>
      <c r="BM26" s="52"/>
      <c r="BN26" s="51">
        <v>23</v>
      </c>
    </row>
    <row r="27" spans="2:71" ht="13.5" customHeight="1" outlineLevel="1">
      <c r="B27" s="115">
        <v>24</v>
      </c>
      <c r="C27" s="52"/>
      <c r="D27" s="52" t="str">
        <f t="shared" ca="1" si="0"/>
        <v>TE</v>
      </c>
      <c r="E27" s="59" t="s">
        <v>70</v>
      </c>
      <c r="F27" s="58"/>
      <c r="G27" s="59"/>
      <c r="H27" s="58" t="s">
        <v>64</v>
      </c>
      <c r="I27" s="52"/>
      <c r="J27" s="52" t="str">
        <f t="shared" ca="1" si="1"/>
        <v>TE</v>
      </c>
      <c r="K27" s="59" t="s">
        <v>71</v>
      </c>
      <c r="L27" s="58"/>
      <c r="M27" s="59"/>
      <c r="N27" s="58" t="s">
        <v>64</v>
      </c>
      <c r="O27" s="52"/>
      <c r="P27" s="52" t="str">
        <f t="shared" ca="1" si="2"/>
        <v>ET</v>
      </c>
      <c r="Q27" s="63"/>
      <c r="R27" s="63"/>
      <c r="S27" s="63" t="s">
        <v>32</v>
      </c>
      <c r="T27" s="63"/>
      <c r="U27" s="52"/>
      <c r="V27" s="52" t="str">
        <f t="shared" ca="1" si="3"/>
        <v>EG</v>
      </c>
      <c r="W27" s="42">
        <v>3</v>
      </c>
      <c r="X27" s="42">
        <v>0</v>
      </c>
      <c r="Y27" s="42" t="s">
        <v>31</v>
      </c>
      <c r="Z27" s="42"/>
      <c r="AA27" s="52"/>
      <c r="AB27" s="52" t="str">
        <f t="shared" ca="1" si="4"/>
        <v>ES</v>
      </c>
      <c r="AC27" s="42"/>
      <c r="AD27" s="42"/>
      <c r="AE27" s="42"/>
      <c r="AF27" s="42"/>
      <c r="AG27" s="52"/>
      <c r="AH27" s="52" t="str">
        <f t="shared" ca="1" si="5"/>
        <v>ES</v>
      </c>
      <c r="AI27" s="42">
        <v>4</v>
      </c>
      <c r="AJ27" s="42">
        <v>2</v>
      </c>
      <c r="AK27" s="42" t="s">
        <v>31</v>
      </c>
      <c r="AL27" s="42"/>
      <c r="AM27" s="52"/>
      <c r="AN27" s="52"/>
      <c r="AO27" s="52" t="str">
        <f t="shared" ca="1" si="6"/>
        <v>ET</v>
      </c>
      <c r="AP27" s="68" t="s">
        <v>66</v>
      </c>
      <c r="AQ27" s="67"/>
      <c r="AR27" s="67"/>
      <c r="AS27" s="67" t="s">
        <v>54</v>
      </c>
      <c r="AT27" s="52"/>
      <c r="AU27" s="52" t="str">
        <f t="shared" ca="1" si="7"/>
        <v>ET</v>
      </c>
      <c r="AV27" s="68" t="s">
        <v>66</v>
      </c>
      <c r="AW27" s="67"/>
      <c r="AX27" s="67"/>
      <c r="AY27" s="67" t="s">
        <v>54</v>
      </c>
      <c r="AZ27" s="52"/>
      <c r="BA27" s="52"/>
      <c r="BB27" s="52" t="str">
        <f t="shared" ca="1" si="8"/>
        <v>EK</v>
      </c>
      <c r="BC27" s="42"/>
      <c r="BD27" s="42"/>
      <c r="BE27" s="42" t="s">
        <v>32</v>
      </c>
      <c r="BF27" s="42"/>
      <c r="BG27" s="52"/>
      <c r="BH27" s="52" t="str">
        <f t="shared" ca="1" si="9"/>
        <v>••</v>
      </c>
      <c r="BI27" s="39"/>
      <c r="BJ27" s="39"/>
      <c r="BK27" s="39"/>
      <c r="BL27" s="39"/>
      <c r="BM27" s="52"/>
      <c r="BN27" s="51">
        <v>24</v>
      </c>
    </row>
    <row r="28" spans="2:71" ht="13.5" customHeight="1" outlineLevel="1">
      <c r="B28" s="115">
        <v>25</v>
      </c>
      <c r="C28" s="52"/>
      <c r="D28" s="52" t="str">
        <f t="shared" ca="1" si="0"/>
        <v>TE</v>
      </c>
      <c r="E28" s="55">
        <v>4</v>
      </c>
      <c r="F28" s="55">
        <v>3</v>
      </c>
      <c r="G28" s="55" t="s">
        <v>31</v>
      </c>
      <c r="H28" s="55"/>
      <c r="I28" s="52"/>
      <c r="J28" s="52" t="str">
        <f t="shared" ca="1" si="1"/>
        <v>TE</v>
      </c>
      <c r="K28" s="55">
        <v>2</v>
      </c>
      <c r="L28" s="55">
        <v>1</v>
      </c>
      <c r="M28" s="55" t="s">
        <v>31</v>
      </c>
      <c r="N28" s="55"/>
      <c r="O28" s="52"/>
      <c r="P28" s="52" t="str">
        <f t="shared" ca="1" si="2"/>
        <v>ET</v>
      </c>
      <c r="Q28" s="63"/>
      <c r="R28" s="63"/>
      <c r="S28" s="63"/>
      <c r="T28" s="63"/>
      <c r="U28" s="52"/>
      <c r="V28" s="52" t="str">
        <f t="shared" ca="1" si="3"/>
        <v>EG</v>
      </c>
      <c r="W28" s="42"/>
      <c r="X28" s="42"/>
      <c r="Y28" s="42"/>
      <c r="Z28" s="42"/>
      <c r="AA28" s="52"/>
      <c r="AB28" s="52" t="str">
        <f t="shared" ca="1" si="4"/>
        <v>ES</v>
      </c>
      <c r="AC28" s="42"/>
      <c r="AD28" s="42"/>
      <c r="AE28" s="42"/>
      <c r="AF28" s="42"/>
      <c r="AG28" s="52"/>
      <c r="AH28" s="52" t="str">
        <f t="shared" ca="1" si="5"/>
        <v>ES</v>
      </c>
      <c r="AI28" s="42"/>
      <c r="AJ28" s="42"/>
      <c r="AK28" s="42" t="s">
        <v>32</v>
      </c>
      <c r="AL28" s="42"/>
      <c r="AM28" s="52"/>
      <c r="AN28" s="52"/>
      <c r="AO28" s="52" t="str">
        <f t="shared" ca="1" si="6"/>
        <v>ET</v>
      </c>
      <c r="AP28" s="63">
        <v>2</v>
      </c>
      <c r="AQ28" s="63">
        <v>2</v>
      </c>
      <c r="AR28" s="63" t="s">
        <v>31</v>
      </c>
      <c r="AS28" s="63"/>
      <c r="AT28" s="52"/>
      <c r="AU28" s="52" t="str">
        <f t="shared" ca="1" si="7"/>
        <v>ET</v>
      </c>
      <c r="AV28" s="63">
        <v>4</v>
      </c>
      <c r="AW28" s="63">
        <v>1</v>
      </c>
      <c r="AX28" s="63" t="s">
        <v>31</v>
      </c>
      <c r="AY28" s="63"/>
      <c r="AZ28" s="52"/>
      <c r="BA28" s="52"/>
      <c r="BB28" s="52" t="str">
        <f t="shared" ca="1" si="8"/>
        <v>EK</v>
      </c>
      <c r="BC28" s="42"/>
      <c r="BD28" s="42"/>
      <c r="BE28" s="42"/>
      <c r="BF28" s="42"/>
      <c r="BG28" s="52"/>
      <c r="BH28" s="52" t="str">
        <f t="shared" ca="1" si="9"/>
        <v>••</v>
      </c>
      <c r="BI28" s="39"/>
      <c r="BJ28" s="39"/>
      <c r="BK28" s="39"/>
      <c r="BL28" s="39"/>
      <c r="BM28" s="52"/>
      <c r="BN28" s="51">
        <v>25</v>
      </c>
    </row>
    <row r="29" spans="2:71" ht="13.5" customHeight="1" outlineLevel="1">
      <c r="B29" s="115">
        <v>26</v>
      </c>
      <c r="C29" s="52"/>
      <c r="D29" s="52" t="str">
        <f t="shared" ca="1" si="0"/>
        <v>TE</v>
      </c>
      <c r="E29" s="55"/>
      <c r="F29" s="55"/>
      <c r="G29" s="55" t="s">
        <v>32</v>
      </c>
      <c r="H29" s="55"/>
      <c r="I29" s="52"/>
      <c r="J29" s="52" t="str">
        <f t="shared" ca="1" si="1"/>
        <v>TE</v>
      </c>
      <c r="K29" s="55"/>
      <c r="L29" s="55"/>
      <c r="M29" s="55"/>
      <c r="N29" s="55"/>
      <c r="O29" s="52"/>
      <c r="P29" s="52" t="str">
        <f t="shared" ca="1" si="2"/>
        <v>IT</v>
      </c>
      <c r="Q29" s="72" t="s">
        <v>72</v>
      </c>
      <c r="R29" s="36"/>
      <c r="S29" s="36"/>
      <c r="T29" s="36" t="s">
        <v>56</v>
      </c>
      <c r="U29" s="52"/>
      <c r="V29" s="52" t="str">
        <f t="shared" ca="1" si="3"/>
        <v>ET</v>
      </c>
      <c r="W29" s="68" t="s">
        <v>66</v>
      </c>
      <c r="X29" s="67"/>
      <c r="Y29" s="67"/>
      <c r="Z29" s="67" t="s">
        <v>54</v>
      </c>
      <c r="AA29" s="52"/>
      <c r="AB29" s="52" t="str">
        <f t="shared" ca="1" si="4"/>
        <v>ES</v>
      </c>
      <c r="AC29" s="42"/>
      <c r="AD29" s="42"/>
      <c r="AE29" s="42"/>
      <c r="AF29" s="42"/>
      <c r="AG29" s="52"/>
      <c r="AH29" s="52" t="str">
        <f t="shared" ca="1" si="5"/>
        <v>ES</v>
      </c>
      <c r="AI29" s="42"/>
      <c r="AJ29" s="42"/>
      <c r="AK29" s="42"/>
      <c r="AL29" s="42"/>
      <c r="AM29" s="52"/>
      <c r="AN29" s="52"/>
      <c r="AO29" s="52" t="str">
        <f t="shared" ca="1" si="6"/>
        <v>ET</v>
      </c>
      <c r="AP29" s="63"/>
      <c r="AQ29" s="63"/>
      <c r="AR29" s="63" t="s">
        <v>32</v>
      </c>
      <c r="AS29" s="63"/>
      <c r="AT29" s="52"/>
      <c r="AU29" s="52" t="str">
        <f t="shared" ca="1" si="7"/>
        <v>ET</v>
      </c>
      <c r="AV29" s="63"/>
      <c r="AW29" s="63"/>
      <c r="AX29" s="63" t="s">
        <v>32</v>
      </c>
      <c r="AY29" s="63"/>
      <c r="AZ29" s="52"/>
      <c r="BA29" s="52"/>
      <c r="BB29" s="52" t="str">
        <f t="shared" ca="1" si="8"/>
        <v>EK</v>
      </c>
      <c r="BC29" s="42"/>
      <c r="BD29" s="42"/>
      <c r="BE29" s="42"/>
      <c r="BF29" s="42"/>
      <c r="BG29" s="52"/>
      <c r="BH29" s="52" t="str">
        <f t="shared" ca="1" si="9"/>
        <v>••</v>
      </c>
      <c r="BI29" s="39"/>
      <c r="BJ29" s="39"/>
      <c r="BK29" s="39"/>
      <c r="BL29" s="39"/>
      <c r="BM29" s="52"/>
      <c r="BN29" s="51">
        <v>26</v>
      </c>
    </row>
    <row r="30" spans="2:71" ht="13.5" customHeight="1" outlineLevel="1">
      <c r="B30" s="115">
        <v>27</v>
      </c>
      <c r="C30" s="52"/>
      <c r="D30" s="52" t="str">
        <f t="shared" ca="1" si="0"/>
        <v>TE</v>
      </c>
      <c r="E30" s="55"/>
      <c r="F30" s="55"/>
      <c r="G30" s="55"/>
      <c r="H30" s="55"/>
      <c r="I30" s="52"/>
      <c r="J30" s="52" t="str">
        <f t="shared" ca="1" si="1"/>
        <v>TE</v>
      </c>
      <c r="K30" s="59" t="s">
        <v>73</v>
      </c>
      <c r="L30" s="58"/>
      <c r="M30" s="59"/>
      <c r="N30" s="58" t="s">
        <v>64</v>
      </c>
      <c r="O30" s="52"/>
      <c r="P30" s="52" t="str">
        <f t="shared" ca="1" si="2"/>
        <v>IT</v>
      </c>
      <c r="Q30" s="41">
        <v>1</v>
      </c>
      <c r="R30" s="41">
        <v>1</v>
      </c>
      <c r="S30" s="41" t="s">
        <v>32</v>
      </c>
      <c r="T30" s="41"/>
      <c r="U30" s="52"/>
      <c r="V30" s="52" t="str">
        <f t="shared" ca="1" si="3"/>
        <v>ET</v>
      </c>
      <c r="W30" s="63">
        <v>2</v>
      </c>
      <c r="X30" s="63">
        <v>1</v>
      </c>
      <c r="Y30" s="63" t="s">
        <v>31</v>
      </c>
      <c r="Z30" s="63"/>
      <c r="AA30" s="52"/>
      <c r="AB30" s="52" t="str">
        <f t="shared" ca="1" si="4"/>
        <v>EG</v>
      </c>
      <c r="AC30" s="78" t="s">
        <v>69</v>
      </c>
      <c r="AD30" s="37"/>
      <c r="AE30" s="37"/>
      <c r="AF30" s="37" t="s">
        <v>40</v>
      </c>
      <c r="AG30" s="52"/>
      <c r="AH30" s="52" t="str">
        <f t="shared" ca="1" si="5"/>
        <v>ES</v>
      </c>
      <c r="AI30" s="42"/>
      <c r="AJ30" s="42"/>
      <c r="AK30" s="42"/>
      <c r="AL30" s="42"/>
      <c r="AM30" s="52"/>
      <c r="AN30" s="52"/>
      <c r="AO30" s="52" t="str">
        <f t="shared" ca="1" si="6"/>
        <v>ET</v>
      </c>
      <c r="AP30" s="63"/>
      <c r="AQ30" s="63"/>
      <c r="AR30" s="63"/>
      <c r="AS30" s="63"/>
      <c r="AT30" s="52"/>
      <c r="AU30" s="52" t="str">
        <f t="shared" ca="1" si="7"/>
        <v>ET</v>
      </c>
      <c r="AV30" s="63"/>
      <c r="AW30" s="63"/>
      <c r="AX30" s="63"/>
      <c r="AY30" s="63"/>
      <c r="AZ30" s="52"/>
      <c r="BA30" s="52"/>
      <c r="BB30" s="52" t="str">
        <f t="shared" ca="1" si="8"/>
        <v>EK</v>
      </c>
      <c r="BC30" s="42"/>
      <c r="BD30" s="42"/>
      <c r="BE30" s="42"/>
      <c r="BF30" s="42"/>
      <c r="BG30" s="52"/>
      <c r="BH30" s="52" t="str">
        <f t="shared" ca="1" si="9"/>
        <v>••</v>
      </c>
      <c r="BI30" s="39"/>
      <c r="BJ30" s="39"/>
      <c r="BK30" s="39"/>
      <c r="BL30" s="39"/>
      <c r="BM30" s="52"/>
      <c r="BN30" s="51">
        <v>27</v>
      </c>
    </row>
    <row r="31" spans="2:71" ht="13.5" customHeight="1" outlineLevel="1">
      <c r="B31" s="115">
        <v>28</v>
      </c>
      <c r="C31" s="52"/>
      <c r="D31" s="52" t="str">
        <f t="shared" ca="1" si="0"/>
        <v>TE</v>
      </c>
      <c r="E31" s="55"/>
      <c r="F31" s="55"/>
      <c r="G31" s="55"/>
      <c r="H31" s="55"/>
      <c r="I31" s="52"/>
      <c r="J31" s="52" t="str">
        <f t="shared" ca="1" si="1"/>
        <v>TE</v>
      </c>
      <c r="K31" s="55">
        <v>3</v>
      </c>
      <c r="L31" s="55">
        <v>3</v>
      </c>
      <c r="M31" s="55" t="s">
        <v>31</v>
      </c>
      <c r="N31" s="55"/>
      <c r="O31" s="52"/>
      <c r="P31" s="52" t="str">
        <f t="shared" ca="1" si="2"/>
        <v>RA</v>
      </c>
      <c r="Q31" s="72" t="s">
        <v>57</v>
      </c>
      <c r="R31" s="36"/>
      <c r="S31" s="36"/>
      <c r="T31" s="36" t="s">
        <v>58</v>
      </c>
      <c r="U31" s="52"/>
      <c r="V31" s="52" t="str">
        <f t="shared" ca="1" si="3"/>
        <v>ET</v>
      </c>
      <c r="W31" s="63"/>
      <c r="X31" s="63"/>
      <c r="Y31" s="63" t="s">
        <v>32</v>
      </c>
      <c r="Z31" s="63"/>
      <c r="AA31" s="52"/>
      <c r="AB31" s="52" t="str">
        <f t="shared" ca="1" si="4"/>
        <v>EG</v>
      </c>
      <c r="AC31" s="42">
        <v>3</v>
      </c>
      <c r="AD31" s="42">
        <v>0</v>
      </c>
      <c r="AE31" s="42" t="s">
        <v>31</v>
      </c>
      <c r="AF31" s="42"/>
      <c r="AG31" s="52"/>
      <c r="AH31" s="52" t="str">
        <f t="shared" ca="1" si="5"/>
        <v>ES</v>
      </c>
      <c r="AI31" s="42"/>
      <c r="AJ31" s="42"/>
      <c r="AK31" s="42"/>
      <c r="AL31" s="42"/>
      <c r="AM31" s="52"/>
      <c r="AN31" s="52"/>
      <c r="AO31" s="52" t="str">
        <f t="shared" ca="1" si="6"/>
        <v>TE</v>
      </c>
      <c r="AP31" s="118" t="s">
        <v>70</v>
      </c>
      <c r="AQ31" s="117"/>
      <c r="AR31" s="118"/>
      <c r="AS31" s="117" t="s">
        <v>64</v>
      </c>
      <c r="AT31" s="52"/>
      <c r="AU31" s="52" t="str">
        <f t="shared" ca="1" si="7"/>
        <v>ET</v>
      </c>
      <c r="AV31" s="63"/>
      <c r="AW31" s="63"/>
      <c r="AX31" s="63"/>
      <c r="AY31" s="63"/>
      <c r="AZ31" s="52"/>
      <c r="BA31" s="52"/>
      <c r="BB31" s="52" t="str">
        <f t="shared" ca="1" si="8"/>
        <v>EK</v>
      </c>
      <c r="BC31" s="42"/>
      <c r="BD31" s="42"/>
      <c r="BE31" s="42"/>
      <c r="BF31" s="42"/>
      <c r="BG31" s="52"/>
      <c r="BH31" s="52" t="str">
        <f t="shared" ca="1" si="9"/>
        <v>••</v>
      </c>
      <c r="BI31" s="39"/>
      <c r="BJ31" s="39"/>
      <c r="BK31" s="39"/>
      <c r="BL31" s="39"/>
      <c r="BM31" s="52"/>
      <c r="BN31" s="51">
        <v>28</v>
      </c>
    </row>
    <row r="32" spans="2:71" ht="13.5" customHeight="1" outlineLevel="1">
      <c r="B32" s="115">
        <v>29</v>
      </c>
      <c r="C32" s="52"/>
      <c r="D32" s="52" t="str">
        <f t="shared" ca="1" si="0"/>
        <v>TE</v>
      </c>
      <c r="E32" s="55"/>
      <c r="F32" s="55"/>
      <c r="G32" s="55"/>
      <c r="H32" s="55"/>
      <c r="I32" s="52"/>
      <c r="J32" s="52" t="str">
        <f t="shared" ca="1" si="1"/>
        <v>TE</v>
      </c>
      <c r="K32" s="55"/>
      <c r="L32" s="55"/>
      <c r="M32" s="55" t="s">
        <v>32</v>
      </c>
      <c r="N32" s="55"/>
      <c r="O32" s="52"/>
      <c r="P32" s="52" t="str">
        <f t="shared" ca="1" si="2"/>
        <v>RA</v>
      </c>
      <c r="Q32" s="41">
        <v>0</v>
      </c>
      <c r="R32" s="41">
        <v>2</v>
      </c>
      <c r="S32" s="41" t="s">
        <v>32</v>
      </c>
      <c r="T32" s="41"/>
      <c r="U32" s="52"/>
      <c r="V32" s="52" t="str">
        <f t="shared" ca="1" si="3"/>
        <v>RA</v>
      </c>
      <c r="W32" s="72" t="s">
        <v>57</v>
      </c>
      <c r="X32" s="36"/>
      <c r="Y32" s="36"/>
      <c r="Z32" s="36" t="s">
        <v>58</v>
      </c>
      <c r="AA32" s="52"/>
      <c r="AB32" s="52" t="str">
        <f t="shared" ca="1" si="4"/>
        <v>EG</v>
      </c>
      <c r="AC32" s="42"/>
      <c r="AD32" s="42"/>
      <c r="AE32" s="42"/>
      <c r="AF32" s="42"/>
      <c r="AG32" s="52"/>
      <c r="AH32" s="52" t="str">
        <f t="shared" ca="1" si="5"/>
        <v>ET</v>
      </c>
      <c r="AI32" s="68" t="s">
        <v>66</v>
      </c>
      <c r="AJ32" s="67"/>
      <c r="AK32" s="67"/>
      <c r="AL32" s="67" t="s">
        <v>54</v>
      </c>
      <c r="AM32" s="52"/>
      <c r="AN32" s="52"/>
      <c r="AO32" s="52" t="str">
        <f t="shared" ca="1" si="6"/>
        <v>TE</v>
      </c>
      <c r="AP32" s="116">
        <v>2</v>
      </c>
      <c r="AQ32" s="116">
        <v>1</v>
      </c>
      <c r="AR32" s="116" t="s">
        <v>31</v>
      </c>
      <c r="AS32" s="116"/>
      <c r="AT32" s="52"/>
      <c r="AU32" s="52" t="str">
        <f t="shared" ca="1" si="7"/>
        <v>VT</v>
      </c>
      <c r="AV32" s="82" t="s">
        <v>74</v>
      </c>
      <c r="AW32" s="81"/>
      <c r="AX32" s="81"/>
      <c r="AY32" s="81" t="s">
        <v>68</v>
      </c>
      <c r="AZ32" s="52"/>
      <c r="BA32" s="52"/>
      <c r="BB32" s="52" t="str">
        <f t="shared" ca="1" si="8"/>
        <v>EK</v>
      </c>
      <c r="BC32" s="42">
        <v>1</v>
      </c>
      <c r="BD32" s="42">
        <v>0</v>
      </c>
      <c r="BE32" s="42" t="s">
        <v>31</v>
      </c>
      <c r="BF32" s="42"/>
      <c r="BG32" s="52"/>
      <c r="BH32" s="52" t="str">
        <f t="shared" ca="1" si="9"/>
        <v>••</v>
      </c>
      <c r="BI32" s="39"/>
      <c r="BJ32" s="39"/>
      <c r="BK32" s="39"/>
      <c r="BL32" s="39"/>
      <c r="BM32" s="52"/>
      <c r="BN32" s="51">
        <v>29</v>
      </c>
    </row>
    <row r="33" spans="2:71" ht="13.5" customHeight="1" outlineLevel="1">
      <c r="B33" s="115">
        <v>30</v>
      </c>
      <c r="C33" s="52"/>
      <c r="D33" s="52" t="str">
        <f t="shared" ca="1" si="0"/>
        <v>TE</v>
      </c>
      <c r="E33" s="55"/>
      <c r="F33" s="55"/>
      <c r="G33" s="55"/>
      <c r="H33" s="55"/>
      <c r="I33" s="52"/>
      <c r="J33" s="52" t="str">
        <f t="shared" ca="1" si="1"/>
        <v>TE</v>
      </c>
      <c r="K33" s="55"/>
      <c r="L33" s="55"/>
      <c r="M33" s="55"/>
      <c r="N33" s="55"/>
      <c r="O33" s="52"/>
      <c r="P33" s="52" t="str">
        <f t="shared" ca="1" si="2"/>
        <v>TE</v>
      </c>
      <c r="Q33" s="59" t="s">
        <v>71</v>
      </c>
      <c r="R33" s="58"/>
      <c r="S33" s="59"/>
      <c r="T33" s="58" t="s">
        <v>64</v>
      </c>
      <c r="U33" s="52"/>
      <c r="V33" s="52" t="str">
        <f t="shared" ca="1" si="3"/>
        <v>RA</v>
      </c>
      <c r="W33" s="41">
        <v>0</v>
      </c>
      <c r="X33" s="41">
        <v>2</v>
      </c>
      <c r="Y33" s="41" t="s">
        <v>32</v>
      </c>
      <c r="Z33" s="41"/>
      <c r="AA33" s="52"/>
      <c r="AB33" s="52" t="str">
        <f t="shared" ca="1" si="4"/>
        <v>ET</v>
      </c>
      <c r="AC33" s="68" t="s">
        <v>66</v>
      </c>
      <c r="AD33" s="67"/>
      <c r="AE33" s="67"/>
      <c r="AF33" s="67" t="s">
        <v>54</v>
      </c>
      <c r="AG33" s="52"/>
      <c r="AH33" s="52" t="str">
        <f t="shared" ca="1" si="5"/>
        <v>ET</v>
      </c>
      <c r="AI33" s="63">
        <v>2</v>
      </c>
      <c r="AJ33" s="63">
        <v>0</v>
      </c>
      <c r="AK33" s="63" t="s">
        <v>33</v>
      </c>
      <c r="AL33" s="63"/>
      <c r="AM33" s="52"/>
      <c r="AN33" s="52"/>
      <c r="AO33" s="52" t="str">
        <f t="shared" ca="1" si="6"/>
        <v>TE</v>
      </c>
      <c r="AP33" s="116"/>
      <c r="AQ33" s="116"/>
      <c r="AR33" s="116"/>
      <c r="AS33" s="116"/>
      <c r="AT33" s="52"/>
      <c r="AU33" s="52" t="str">
        <f t="shared" ca="1" si="7"/>
        <v>VT</v>
      </c>
      <c r="AV33" s="79">
        <v>1</v>
      </c>
      <c r="AW33" s="79">
        <v>1</v>
      </c>
      <c r="AX33" s="79" t="s">
        <v>31</v>
      </c>
      <c r="AY33" s="79"/>
      <c r="AZ33" s="52"/>
      <c r="BA33" s="52"/>
      <c r="BB33" s="52" t="str">
        <f t="shared" ca="1" si="8"/>
        <v>EK</v>
      </c>
      <c r="BC33" s="78" t="s">
        <v>75</v>
      </c>
      <c r="BD33" s="37"/>
      <c r="BE33" s="37"/>
      <c r="BF33" s="37" t="s">
        <v>43</v>
      </c>
      <c r="BG33" s="52"/>
      <c r="BH33" s="52" t="str">
        <f t="shared" ca="1" si="9"/>
        <v>••</v>
      </c>
      <c r="BI33" s="39"/>
      <c r="BJ33" s="39"/>
      <c r="BK33" s="39"/>
      <c r="BL33" s="39"/>
      <c r="BM33" s="52"/>
      <c r="BN33" s="51">
        <v>30</v>
      </c>
    </row>
    <row r="34" spans="2:71" ht="13.5" customHeight="1" outlineLevel="1">
      <c r="B34" s="115">
        <v>31</v>
      </c>
      <c r="C34" s="52"/>
      <c r="D34" s="52" t="str">
        <f t="shared" ca="1" si="0"/>
        <v>TE</v>
      </c>
      <c r="E34" s="59" t="s">
        <v>76</v>
      </c>
      <c r="F34" s="58"/>
      <c r="G34" s="59"/>
      <c r="H34" s="58" t="s">
        <v>64</v>
      </c>
      <c r="I34" s="52"/>
      <c r="J34" s="52" t="str">
        <f t="shared" ca="1" si="1"/>
        <v>TE</v>
      </c>
      <c r="K34" s="55"/>
      <c r="L34" s="55"/>
      <c r="M34" s="55"/>
      <c r="N34" s="55"/>
      <c r="O34" s="52"/>
      <c r="P34" s="52" t="str">
        <f t="shared" ca="1" si="2"/>
        <v>TE</v>
      </c>
      <c r="Q34" s="55">
        <v>2</v>
      </c>
      <c r="R34" s="55">
        <v>1</v>
      </c>
      <c r="S34" s="55" t="s">
        <v>31</v>
      </c>
      <c r="T34" s="55"/>
      <c r="U34" s="52"/>
      <c r="V34" s="52" t="str">
        <f t="shared" ca="1" si="3"/>
        <v>RA</v>
      </c>
      <c r="W34" s="72" t="s">
        <v>77</v>
      </c>
      <c r="X34" s="36"/>
      <c r="Y34" s="36"/>
      <c r="Z34" s="36" t="s">
        <v>58</v>
      </c>
      <c r="AA34" s="52"/>
      <c r="AB34" s="52" t="str">
        <f t="shared" ca="1" si="4"/>
        <v>ET</v>
      </c>
      <c r="AC34" s="63">
        <v>2</v>
      </c>
      <c r="AD34" s="63">
        <v>1</v>
      </c>
      <c r="AE34" s="63" t="s">
        <v>31</v>
      </c>
      <c r="AF34" s="63"/>
      <c r="AG34" s="52"/>
      <c r="AH34" s="52" t="str">
        <f t="shared" ca="1" si="5"/>
        <v>RA</v>
      </c>
      <c r="AI34" s="72" t="s">
        <v>78</v>
      </c>
      <c r="AJ34" s="36"/>
      <c r="AK34" s="36"/>
      <c r="AL34" s="36" t="s">
        <v>58</v>
      </c>
      <c r="AM34" s="52"/>
      <c r="AN34" s="52"/>
      <c r="AO34" s="52"/>
      <c r="AP34" s="46"/>
      <c r="AQ34" s="33"/>
      <c r="AR34" s="33"/>
      <c r="AS34" s="33"/>
      <c r="AT34" s="52"/>
      <c r="AU34" s="52" t="str">
        <f t="shared" ca="1" si="7"/>
        <v>GT</v>
      </c>
      <c r="AV34" s="59" t="s">
        <v>79</v>
      </c>
      <c r="AW34" s="58"/>
      <c r="AX34" s="58"/>
      <c r="AY34" s="58" t="s">
        <v>65</v>
      </c>
      <c r="AZ34" s="52"/>
      <c r="BA34" s="52"/>
      <c r="BB34" s="52" t="str">
        <f t="shared" ca="1" si="8"/>
        <v>ET</v>
      </c>
      <c r="BC34" s="68" t="s">
        <v>80</v>
      </c>
      <c r="BD34" s="67"/>
      <c r="BE34" s="67"/>
      <c r="BF34" s="67" t="s">
        <v>54</v>
      </c>
      <c r="BG34" s="52"/>
      <c r="BH34" s="52" t="str">
        <f t="shared" ca="1" si="9"/>
        <v>••</v>
      </c>
      <c r="BI34" s="39"/>
      <c r="BJ34" s="39"/>
      <c r="BK34" s="39"/>
      <c r="BL34" s="39"/>
      <c r="BM34" s="52"/>
      <c r="BN34" s="51">
        <v>31</v>
      </c>
      <c r="BO34" s="76" t="s">
        <v>81</v>
      </c>
      <c r="BP34" s="178" t="s">
        <v>12</v>
      </c>
      <c r="BQ34" s="178" t="s">
        <v>13</v>
      </c>
      <c r="BR34" s="76" t="s">
        <v>14</v>
      </c>
      <c r="BS34" s="76" t="s">
        <v>15</v>
      </c>
    </row>
    <row r="35" spans="2:71" ht="13.5" customHeight="1" outlineLevel="1">
      <c r="B35" s="115">
        <v>32</v>
      </c>
      <c r="C35" s="52"/>
      <c r="D35" s="52" t="str">
        <f t="shared" ca="1" si="0"/>
        <v>TE</v>
      </c>
      <c r="E35" s="55">
        <v>2</v>
      </c>
      <c r="F35" s="55">
        <v>0</v>
      </c>
      <c r="G35" s="55" t="s">
        <v>31</v>
      </c>
      <c r="H35" s="55"/>
      <c r="I35" s="52"/>
      <c r="J35" s="52" t="str">
        <f t="shared" ca="1" si="1"/>
        <v>TE</v>
      </c>
      <c r="K35" s="55"/>
      <c r="L35" s="55"/>
      <c r="M35" s="55"/>
      <c r="N35" s="55"/>
      <c r="O35" s="52"/>
      <c r="P35" s="52" t="str">
        <f t="shared" ca="1" si="2"/>
        <v>TE</v>
      </c>
      <c r="Q35" s="55"/>
      <c r="R35" s="55"/>
      <c r="S35" s="55"/>
      <c r="T35" s="55"/>
      <c r="U35" s="52"/>
      <c r="V35" s="52" t="str">
        <f t="shared" ca="1" si="3"/>
        <v>RA</v>
      </c>
      <c r="W35" s="41">
        <v>0</v>
      </c>
      <c r="X35" s="41">
        <v>2</v>
      </c>
      <c r="Y35" s="41" t="s">
        <v>32</v>
      </c>
      <c r="Z35" s="41"/>
      <c r="AA35" s="52"/>
      <c r="AB35" s="52" t="str">
        <f t="shared" ca="1" si="4"/>
        <v>ET</v>
      </c>
      <c r="AC35" s="63"/>
      <c r="AD35" s="63"/>
      <c r="AE35" s="63" t="s">
        <v>32</v>
      </c>
      <c r="AF35" s="63"/>
      <c r="AG35" s="52"/>
      <c r="AH35" s="52" t="str">
        <f t="shared" ca="1" si="5"/>
        <v>RA</v>
      </c>
      <c r="AI35" s="41">
        <v>0</v>
      </c>
      <c r="AJ35" s="41">
        <v>2</v>
      </c>
      <c r="AK35" s="41" t="s">
        <v>32</v>
      </c>
      <c r="AL35" s="41"/>
      <c r="AM35" s="52"/>
      <c r="AN35" s="52"/>
      <c r="AO35" s="52"/>
      <c r="AP35" s="38"/>
      <c r="AQ35" s="38"/>
      <c r="AR35" s="38"/>
      <c r="AS35" s="38"/>
      <c r="AT35" s="52"/>
      <c r="AU35" s="52" t="str">
        <f t="shared" ca="1" si="7"/>
        <v>GT</v>
      </c>
      <c r="AV35" s="55">
        <v>2</v>
      </c>
      <c r="AW35" s="55">
        <v>0</v>
      </c>
      <c r="AX35" s="55" t="s">
        <v>31</v>
      </c>
      <c r="AY35" s="55"/>
      <c r="AZ35" s="52"/>
      <c r="BA35" s="52"/>
      <c r="BB35" s="52" t="str">
        <f t="shared" ca="1" si="8"/>
        <v>ET</v>
      </c>
      <c r="BC35" s="63">
        <v>2</v>
      </c>
      <c r="BD35" s="63">
        <v>0</v>
      </c>
      <c r="BE35" s="63" t="s">
        <v>31</v>
      </c>
      <c r="BF35" s="63"/>
      <c r="BG35" s="52"/>
      <c r="BH35" s="52" t="str">
        <f t="shared" ca="1" si="9"/>
        <v>••</v>
      </c>
      <c r="BI35" s="39"/>
      <c r="BJ35" s="39"/>
      <c r="BK35" s="39"/>
      <c r="BL35" s="39"/>
      <c r="BM35" s="52"/>
      <c r="BN35" s="51">
        <v>32</v>
      </c>
      <c r="BO35" s="75" t="s">
        <v>82</v>
      </c>
      <c r="BP35" s="172">
        <f ca="1">SUM(BP4:BP9)</f>
        <v>26</v>
      </c>
      <c r="BQ35" s="172">
        <f ca="1">SUM(BQ4:BQ9)</f>
        <v>25</v>
      </c>
      <c r="BR35" s="40">
        <f ca="1">SUM(BR4:BR9)</f>
        <v>51</v>
      </c>
      <c r="BS35" s="73">
        <f t="shared" ref="BS35:BS40" ca="1" si="11">BR:BR/$BR$41</f>
        <v>0.14956011730205279</v>
      </c>
    </row>
    <row r="36" spans="2:71" ht="13.5" customHeight="1" outlineLevel="1">
      <c r="B36" s="115">
        <v>33</v>
      </c>
      <c r="C36" s="52"/>
      <c r="D36" s="52" t="str">
        <f t="shared" ca="1" si="0"/>
        <v>GT</v>
      </c>
      <c r="E36" s="59" t="s">
        <v>79</v>
      </c>
      <c r="F36" s="58"/>
      <c r="G36" s="58"/>
      <c r="H36" s="58" t="s">
        <v>65</v>
      </c>
      <c r="I36" s="52"/>
      <c r="J36" s="52" t="str">
        <f t="shared" ca="1" si="1"/>
        <v>GT</v>
      </c>
      <c r="K36" s="59" t="s">
        <v>79</v>
      </c>
      <c r="L36" s="58"/>
      <c r="M36" s="58"/>
      <c r="N36" s="58" t="s">
        <v>65</v>
      </c>
      <c r="O36" s="52"/>
      <c r="P36" s="52" t="str">
        <f t="shared" ca="1" si="2"/>
        <v>GT</v>
      </c>
      <c r="Q36" s="59" t="s">
        <v>79</v>
      </c>
      <c r="R36" s="58"/>
      <c r="S36" s="58"/>
      <c r="T36" s="58" t="s">
        <v>65</v>
      </c>
      <c r="U36" s="52"/>
      <c r="V36" s="52" t="str">
        <f t="shared" ca="1" si="3"/>
        <v>GT</v>
      </c>
      <c r="W36" s="59" t="s">
        <v>83</v>
      </c>
      <c r="X36" s="58"/>
      <c r="Y36" s="58"/>
      <c r="Z36" s="58" t="s">
        <v>65</v>
      </c>
      <c r="AA36" s="52"/>
      <c r="AB36" s="52" t="str">
        <f t="shared" ca="1" si="4"/>
        <v>RA</v>
      </c>
      <c r="AC36" s="72" t="s">
        <v>57</v>
      </c>
      <c r="AD36" s="36"/>
      <c r="AE36" s="36"/>
      <c r="AF36" s="36" t="s">
        <v>58</v>
      </c>
      <c r="AG36" s="52"/>
      <c r="AH36" s="52" t="str">
        <f t="shared" ca="1" si="5"/>
        <v>GT</v>
      </c>
      <c r="AI36" s="59" t="s">
        <v>84</v>
      </c>
      <c r="AJ36" s="58"/>
      <c r="AK36" s="58"/>
      <c r="AL36" s="58" t="s">
        <v>65</v>
      </c>
      <c r="AM36" s="52"/>
      <c r="AN36" s="52"/>
      <c r="AO36" s="52"/>
      <c r="AP36" s="38"/>
      <c r="AQ36" s="38"/>
      <c r="AR36" s="38"/>
      <c r="AS36" s="38"/>
      <c r="AT36" s="52"/>
      <c r="AU36" s="52"/>
      <c r="AV36" s="46"/>
      <c r="AW36" s="33"/>
      <c r="AX36" s="33"/>
      <c r="AY36" s="33"/>
      <c r="AZ36" s="52"/>
      <c r="BA36" s="52"/>
      <c r="BB36" s="52" t="str">
        <f t="shared" ca="1" si="8"/>
        <v>ET</v>
      </c>
      <c r="BC36" s="63">
        <v>1</v>
      </c>
      <c r="BD36" s="63">
        <v>0</v>
      </c>
      <c r="BE36" s="63" t="s">
        <v>33</v>
      </c>
      <c r="BF36" s="63"/>
      <c r="BG36" s="52"/>
      <c r="BH36" s="52" t="str">
        <f t="shared" ca="1" si="9"/>
        <v>••</v>
      </c>
      <c r="BI36" s="39"/>
      <c r="BJ36" s="39"/>
      <c r="BK36" s="39"/>
      <c r="BL36" s="39"/>
      <c r="BM36" s="52"/>
      <c r="BN36" s="51">
        <v>33</v>
      </c>
      <c r="BO36" s="71" t="s">
        <v>85</v>
      </c>
      <c r="BP36" s="173">
        <f ca="1">SUM(BP10)</f>
        <v>12</v>
      </c>
      <c r="BQ36" s="173">
        <f ca="1">SUM(BQ10)</f>
        <v>42</v>
      </c>
      <c r="BR36" s="39">
        <f ca="1">SUM(BR10)</f>
        <v>54</v>
      </c>
      <c r="BS36" s="69">
        <f t="shared" ca="1" si="11"/>
        <v>0.15835777126099707</v>
      </c>
    </row>
    <row r="37" spans="2:71" ht="13.5" customHeight="1" outlineLevel="1">
      <c r="B37" s="115">
        <v>34</v>
      </c>
      <c r="C37" s="52"/>
      <c r="D37" s="52" t="str">
        <f t="shared" ca="1" si="0"/>
        <v>GT</v>
      </c>
      <c r="E37" s="55">
        <v>1</v>
      </c>
      <c r="F37" s="55">
        <v>1</v>
      </c>
      <c r="G37" s="55" t="s">
        <v>31</v>
      </c>
      <c r="H37" s="55"/>
      <c r="I37" s="52"/>
      <c r="J37" s="52" t="str">
        <f t="shared" ca="1" si="1"/>
        <v>GT</v>
      </c>
      <c r="K37" s="55">
        <v>1</v>
      </c>
      <c r="L37" s="55">
        <v>1</v>
      </c>
      <c r="M37" s="55" t="s">
        <v>31</v>
      </c>
      <c r="N37" s="55"/>
      <c r="O37" s="52"/>
      <c r="P37" s="52" t="str">
        <f t="shared" ca="1" si="2"/>
        <v>GT</v>
      </c>
      <c r="Q37" s="55">
        <v>1</v>
      </c>
      <c r="R37" s="55">
        <v>1</v>
      </c>
      <c r="S37" s="55" t="s">
        <v>46</v>
      </c>
      <c r="T37" s="55"/>
      <c r="U37" s="52"/>
      <c r="V37" s="52" t="str">
        <f t="shared" ca="1" si="3"/>
        <v>GT</v>
      </c>
      <c r="W37" s="55">
        <v>2</v>
      </c>
      <c r="X37" s="55">
        <v>0</v>
      </c>
      <c r="Y37" s="55" t="s">
        <v>33</v>
      </c>
      <c r="Z37" s="55"/>
      <c r="AA37" s="52"/>
      <c r="AB37" s="52" t="str">
        <f t="shared" ca="1" si="4"/>
        <v>RA</v>
      </c>
      <c r="AC37" s="41">
        <v>0</v>
      </c>
      <c r="AD37" s="41">
        <v>2</v>
      </c>
      <c r="AE37" s="41" t="s">
        <v>32</v>
      </c>
      <c r="AF37" s="41"/>
      <c r="AG37" s="52"/>
      <c r="AH37" s="52" t="str">
        <f t="shared" ca="1" si="5"/>
        <v>GT</v>
      </c>
      <c r="AI37" s="55">
        <v>4</v>
      </c>
      <c r="AJ37" s="55">
        <v>0</v>
      </c>
      <c r="AK37" s="55" t="s">
        <v>31</v>
      </c>
      <c r="AL37" s="55"/>
      <c r="AM37" s="52"/>
      <c r="AN37" s="52"/>
      <c r="AO37" s="52"/>
      <c r="AP37" s="38"/>
      <c r="AQ37" s="38"/>
      <c r="AR37" s="38"/>
      <c r="AS37" s="38"/>
      <c r="AT37" s="52"/>
      <c r="AU37" s="52"/>
      <c r="AV37" s="38"/>
      <c r="AW37" s="38"/>
      <c r="AX37" s="38"/>
      <c r="AY37" s="38"/>
      <c r="AZ37" s="52"/>
      <c r="BA37" s="52"/>
      <c r="BB37" s="52" t="str">
        <f t="shared" ca="1" si="8"/>
        <v>ET</v>
      </c>
      <c r="BC37" s="68" t="s">
        <v>86</v>
      </c>
      <c r="BD37" s="67"/>
      <c r="BE37" s="67"/>
      <c r="BF37" s="67" t="s">
        <v>54</v>
      </c>
      <c r="BG37" s="52"/>
      <c r="BH37" s="52" t="str">
        <f t="shared" ca="1" si="9"/>
        <v>••</v>
      </c>
      <c r="BI37" s="39"/>
      <c r="BJ37" s="39"/>
      <c r="BK37" s="39"/>
      <c r="BL37" s="39"/>
      <c r="BM37" s="52"/>
      <c r="BN37" s="51">
        <v>34</v>
      </c>
      <c r="BO37" s="66" t="s">
        <v>87</v>
      </c>
      <c r="BP37" s="174">
        <f ca="1">SUM(BP11:BP15)</f>
        <v>63</v>
      </c>
      <c r="BQ37" s="174">
        <f ca="1">SUM(BQ11:BQ15)</f>
        <v>52</v>
      </c>
      <c r="BR37" s="42">
        <f ca="1">SUM(BR11:BR15)</f>
        <v>115</v>
      </c>
      <c r="BS37" s="64">
        <f t="shared" ca="1" si="11"/>
        <v>0.33724340175953077</v>
      </c>
    </row>
    <row r="38" spans="2:71" ht="13.5" customHeight="1" outlineLevel="1">
      <c r="B38" s="115">
        <v>35</v>
      </c>
      <c r="C38" s="52"/>
      <c r="D38" s="52"/>
      <c r="E38" s="46" t="s">
        <v>88</v>
      </c>
      <c r="F38" s="33"/>
      <c r="G38" s="33"/>
      <c r="H38" s="33" t="s">
        <v>89</v>
      </c>
      <c r="I38" s="52"/>
      <c r="J38" s="52"/>
      <c r="K38" s="46" t="s">
        <v>88</v>
      </c>
      <c r="L38" s="33"/>
      <c r="M38" s="33"/>
      <c r="N38" s="33" t="s">
        <v>89</v>
      </c>
      <c r="O38" s="52"/>
      <c r="P38" s="52"/>
      <c r="Q38" s="46" t="s">
        <v>88</v>
      </c>
      <c r="R38" s="33"/>
      <c r="S38" s="33"/>
      <c r="T38" s="33" t="s">
        <v>89</v>
      </c>
      <c r="U38" s="52"/>
      <c r="V38" s="52"/>
      <c r="W38" s="46" t="s">
        <v>88</v>
      </c>
      <c r="X38" s="33"/>
      <c r="Y38" s="33"/>
      <c r="Z38" s="33" t="s">
        <v>89</v>
      </c>
      <c r="AA38" s="52"/>
      <c r="AB38" s="52" t="str">
        <f t="shared" ca="1" si="4"/>
        <v>GT</v>
      </c>
      <c r="AC38" s="59" t="s">
        <v>83</v>
      </c>
      <c r="AD38" s="58"/>
      <c r="AE38" s="58"/>
      <c r="AF38" s="58" t="s">
        <v>65</v>
      </c>
      <c r="AG38" s="52"/>
      <c r="AH38" s="52" t="str">
        <f t="shared" ca="1" si="5"/>
        <v>GT</v>
      </c>
      <c r="AI38" s="55"/>
      <c r="AJ38" s="55"/>
      <c r="AK38" s="55"/>
      <c r="AL38" s="55"/>
      <c r="AM38" s="52"/>
      <c r="AN38" s="52"/>
      <c r="AO38" s="52"/>
      <c r="AP38" s="38"/>
      <c r="AQ38" s="38"/>
      <c r="AR38" s="38"/>
      <c r="AS38" s="38"/>
      <c r="AT38" s="52"/>
      <c r="AU38" s="52"/>
      <c r="AV38" s="38"/>
      <c r="AW38" s="38"/>
      <c r="AX38" s="38"/>
      <c r="AY38" s="38"/>
      <c r="AZ38" s="52"/>
      <c r="BA38" s="52"/>
      <c r="BB38" s="52" t="str">
        <f t="shared" ca="1" si="8"/>
        <v>ET</v>
      </c>
      <c r="BC38" s="63">
        <v>2</v>
      </c>
      <c r="BD38" s="63">
        <v>0</v>
      </c>
      <c r="BE38" s="63" t="s">
        <v>31</v>
      </c>
      <c r="BF38" s="63"/>
      <c r="BG38" s="52"/>
      <c r="BH38" s="52"/>
      <c r="BI38" s="46"/>
      <c r="BJ38" s="33"/>
      <c r="BK38" s="33"/>
      <c r="BL38" s="33"/>
      <c r="BM38" s="52"/>
      <c r="BN38" s="51">
        <v>35</v>
      </c>
      <c r="BO38" s="62" t="s">
        <v>90</v>
      </c>
      <c r="BP38" s="175">
        <f ca="1">SUM(BP16:BP19)</f>
        <v>37</v>
      </c>
      <c r="BQ38" s="175">
        <f ca="1">SUM(BQ16:BQ19)</f>
        <v>25</v>
      </c>
      <c r="BR38" s="41">
        <f ca="1">SUM(BR16:BR19)</f>
        <v>62</v>
      </c>
      <c r="BS38" s="60">
        <f t="shared" ca="1" si="11"/>
        <v>0.18181818181818182</v>
      </c>
    </row>
    <row r="39" spans="2:71" ht="13.5" customHeight="1" outlineLevel="1">
      <c r="B39" s="115">
        <v>36</v>
      </c>
      <c r="C39" s="52"/>
      <c r="D39" s="52"/>
      <c r="E39" s="38"/>
      <c r="F39" s="38"/>
      <c r="G39" s="38" t="s">
        <v>33</v>
      </c>
      <c r="H39" s="38"/>
      <c r="I39" s="52"/>
      <c r="J39" s="52"/>
      <c r="K39" s="38"/>
      <c r="L39" s="38"/>
      <c r="M39" s="38" t="s">
        <v>33</v>
      </c>
      <c r="N39" s="38"/>
      <c r="O39" s="52"/>
      <c r="P39" s="52"/>
      <c r="Q39" s="38"/>
      <c r="R39" s="38"/>
      <c r="S39" s="38" t="s">
        <v>33</v>
      </c>
      <c r="T39" s="38"/>
      <c r="U39" s="52"/>
      <c r="V39" s="52"/>
      <c r="W39" s="38"/>
      <c r="X39" s="38"/>
      <c r="Y39" s="38" t="s">
        <v>33</v>
      </c>
      <c r="Z39" s="38"/>
      <c r="AA39" s="52"/>
      <c r="AB39" s="52" t="str">
        <f t="shared" ca="1" si="4"/>
        <v>GT</v>
      </c>
      <c r="AC39" s="55">
        <v>2</v>
      </c>
      <c r="AD39" s="55">
        <v>0</v>
      </c>
      <c r="AE39" s="55" t="s">
        <v>31</v>
      </c>
      <c r="AF39" s="55"/>
      <c r="AG39" s="52"/>
      <c r="AH39" s="52" t="str">
        <f t="shared" ca="1" si="5"/>
        <v>GT</v>
      </c>
      <c r="AI39" s="55"/>
      <c r="AJ39" s="55"/>
      <c r="AK39" s="55"/>
      <c r="AL39" s="55"/>
      <c r="AM39" s="52"/>
      <c r="AN39" s="52"/>
      <c r="AO39" s="52"/>
      <c r="AP39" s="38"/>
      <c r="AQ39" s="38"/>
      <c r="AR39" s="38"/>
      <c r="AS39" s="38"/>
      <c r="AT39" s="52"/>
      <c r="AU39" s="52"/>
      <c r="AV39" s="38"/>
      <c r="AW39" s="38"/>
      <c r="AX39" s="38"/>
      <c r="AY39" s="38"/>
      <c r="AZ39" s="52"/>
      <c r="BA39" s="52"/>
      <c r="BB39" s="52" t="str">
        <f t="shared" ca="1" si="8"/>
        <v>GT</v>
      </c>
      <c r="BC39" s="59" t="s">
        <v>79</v>
      </c>
      <c r="BD39" s="58"/>
      <c r="BE39" s="58"/>
      <c r="BF39" s="58" t="s">
        <v>65</v>
      </c>
      <c r="BG39" s="52"/>
      <c r="BH39" s="52"/>
      <c r="BI39" s="38"/>
      <c r="BJ39" s="38"/>
      <c r="BK39" s="38"/>
      <c r="BL39" s="38"/>
      <c r="BM39" s="52"/>
      <c r="BN39" s="51">
        <v>36</v>
      </c>
      <c r="BO39" s="57" t="s">
        <v>91</v>
      </c>
      <c r="BP39" s="176">
        <f ca="1">SUM(BP25)</f>
        <v>0</v>
      </c>
      <c r="BQ39" s="176">
        <f ca="1">SUM(BQ25)</f>
        <v>2</v>
      </c>
      <c r="BR39" s="55">
        <f ca="1">SUM(BR25)</f>
        <v>2</v>
      </c>
      <c r="BS39" s="54">
        <f t="shared" ca="1" si="11"/>
        <v>5.8651026392961877E-3</v>
      </c>
    </row>
    <row r="40" spans="2:71" ht="13.5" customHeight="1" outlineLevel="1">
      <c r="B40" s="115">
        <v>37</v>
      </c>
      <c r="C40" s="52"/>
      <c r="D40" s="52"/>
      <c r="E40" s="46" t="s">
        <v>92</v>
      </c>
      <c r="F40" s="33"/>
      <c r="G40" s="33"/>
      <c r="H40" s="33" t="s">
        <v>93</v>
      </c>
      <c r="I40" s="52"/>
      <c r="J40" s="52"/>
      <c r="K40" s="46" t="s">
        <v>92</v>
      </c>
      <c r="L40" s="33"/>
      <c r="M40" s="33"/>
      <c r="N40" s="33" t="s">
        <v>93</v>
      </c>
      <c r="O40" s="52"/>
      <c r="P40" s="52"/>
      <c r="Q40" s="46" t="s">
        <v>92</v>
      </c>
      <c r="R40" s="33"/>
      <c r="S40" s="33"/>
      <c r="T40" s="33" t="s">
        <v>93</v>
      </c>
      <c r="U40" s="52"/>
      <c r="V40" s="52"/>
      <c r="W40" s="46" t="s">
        <v>92</v>
      </c>
      <c r="X40" s="33"/>
      <c r="Y40" s="33"/>
      <c r="Z40" s="33" t="s">
        <v>93</v>
      </c>
      <c r="AA40" s="52"/>
      <c r="AB40" s="52"/>
      <c r="AC40" s="46" t="s">
        <v>94</v>
      </c>
      <c r="AD40" s="33"/>
      <c r="AE40" s="33"/>
      <c r="AF40" s="33" t="s">
        <v>93</v>
      </c>
      <c r="AG40" s="52"/>
      <c r="AH40" s="52"/>
      <c r="AI40" s="46" t="s">
        <v>94</v>
      </c>
      <c r="AJ40" s="33"/>
      <c r="AK40" s="33"/>
      <c r="AL40" s="33" t="s">
        <v>93</v>
      </c>
      <c r="AM40" s="52"/>
      <c r="AN40" s="52"/>
      <c r="AO40" s="52"/>
      <c r="AP40" s="46" t="s">
        <v>94</v>
      </c>
      <c r="AQ40" s="33"/>
      <c r="AR40" s="33"/>
      <c r="AS40" s="33" t="s">
        <v>93</v>
      </c>
      <c r="AT40" s="52"/>
      <c r="AU40" s="52"/>
      <c r="AV40" s="46" t="s">
        <v>94</v>
      </c>
      <c r="AW40" s="33"/>
      <c r="AX40" s="33"/>
      <c r="AY40" s="33" t="s">
        <v>93</v>
      </c>
      <c r="AZ40" s="52"/>
      <c r="BA40" s="52"/>
      <c r="BB40" s="52" t="str">
        <f t="shared" ca="1" si="8"/>
        <v>GT</v>
      </c>
      <c r="BC40" s="55">
        <v>1</v>
      </c>
      <c r="BD40" s="55">
        <v>1</v>
      </c>
      <c r="BE40" s="55" t="s">
        <v>31</v>
      </c>
      <c r="BF40" s="55"/>
      <c r="BG40" s="52"/>
      <c r="BH40" s="52"/>
      <c r="BI40" s="38"/>
      <c r="BJ40" s="38"/>
      <c r="BK40" s="38"/>
      <c r="BL40" s="38"/>
      <c r="BM40" s="52"/>
      <c r="BN40" s="51">
        <v>37</v>
      </c>
      <c r="BO40" s="57" t="s">
        <v>95</v>
      </c>
      <c r="BP40" s="176">
        <f ca="1">SUM(BP20:BP24)</f>
        <v>33</v>
      </c>
      <c r="BQ40" s="176">
        <f ca="1">SUM(BQ20:BQ24)</f>
        <v>24</v>
      </c>
      <c r="BR40" s="55">
        <f ca="1">SUM(BR20:BR24)</f>
        <v>57</v>
      </c>
      <c r="BS40" s="54">
        <f t="shared" ca="1" si="11"/>
        <v>0.16715542521994134</v>
      </c>
    </row>
    <row r="41" spans="2:71" ht="13.5" customHeight="1" outlineLevel="1">
      <c r="B41" s="115">
        <v>38</v>
      </c>
      <c r="C41" s="52"/>
      <c r="D41" s="52"/>
      <c r="E41" s="38"/>
      <c r="F41" s="38"/>
      <c r="G41" s="38" t="s">
        <v>32</v>
      </c>
      <c r="H41" s="38"/>
      <c r="I41" s="52"/>
      <c r="J41" s="52"/>
      <c r="K41" s="38"/>
      <c r="L41" s="38"/>
      <c r="M41" s="38" t="s">
        <v>32</v>
      </c>
      <c r="N41" s="38"/>
      <c r="O41" s="52"/>
      <c r="P41" s="52"/>
      <c r="Q41" s="38"/>
      <c r="R41" s="38"/>
      <c r="S41" s="38" t="s">
        <v>32</v>
      </c>
      <c r="T41" s="38"/>
      <c r="U41" s="52"/>
      <c r="V41" s="52"/>
      <c r="W41" s="38"/>
      <c r="X41" s="38"/>
      <c r="Y41" s="38" t="s">
        <v>31</v>
      </c>
      <c r="Z41" s="38"/>
      <c r="AA41" s="52"/>
      <c r="AB41" s="52"/>
      <c r="AC41" s="38"/>
      <c r="AD41" s="38"/>
      <c r="AE41" s="38" t="s">
        <v>32</v>
      </c>
      <c r="AF41" s="38"/>
      <c r="AG41" s="52"/>
      <c r="AH41" s="52"/>
      <c r="AI41" s="38"/>
      <c r="AJ41" s="38"/>
      <c r="AK41" s="38" t="s">
        <v>32</v>
      </c>
      <c r="AL41" s="38"/>
      <c r="AM41" s="52"/>
      <c r="AN41" s="52"/>
      <c r="AO41" s="52"/>
      <c r="AP41" s="38"/>
      <c r="AQ41" s="38"/>
      <c r="AR41" s="38" t="s">
        <v>32</v>
      </c>
      <c r="AS41" s="38"/>
      <c r="AT41" s="52"/>
      <c r="AU41" s="52"/>
      <c r="AV41" s="38"/>
      <c r="AW41" s="38"/>
      <c r="AX41" s="38" t="s">
        <v>32</v>
      </c>
      <c r="AY41" s="38"/>
      <c r="AZ41" s="52"/>
      <c r="BA41" s="52"/>
      <c r="BB41" s="52"/>
      <c r="BC41" s="46"/>
      <c r="BD41" s="33"/>
      <c r="BE41" s="33"/>
      <c r="BF41" s="33"/>
      <c r="BG41" s="52"/>
      <c r="BH41" s="52"/>
      <c r="BI41" s="38"/>
      <c r="BJ41" s="38"/>
      <c r="BK41" s="38"/>
      <c r="BL41" s="38"/>
      <c r="BM41" s="52"/>
      <c r="BN41" s="51">
        <v>38</v>
      </c>
      <c r="BO41" s="50" t="s">
        <v>96</v>
      </c>
      <c r="BP41" s="177">
        <f ca="1">SUM(BP35:BP40)</f>
        <v>171</v>
      </c>
      <c r="BQ41" s="177">
        <f ca="1">SUM(BQ35:BQ40)</f>
        <v>170</v>
      </c>
      <c r="BR41" s="48">
        <f ca="1">SUM(BR35:BR40)</f>
        <v>341</v>
      </c>
      <c r="BS41" s="47"/>
    </row>
    <row r="42" spans="2:71" ht="13.5" customHeight="1" outlineLevel="1" collapsed="1">
      <c r="E42" s="46" t="s">
        <v>97</v>
      </c>
      <c r="F42" s="46" t="s">
        <v>98</v>
      </c>
      <c r="G42" s="46" t="s">
        <v>99</v>
      </c>
      <c r="H42" s="46" t="s">
        <v>100</v>
      </c>
      <c r="K42" s="46" t="s">
        <v>97</v>
      </c>
      <c r="L42" s="46" t="s">
        <v>98</v>
      </c>
      <c r="M42" s="46" t="s">
        <v>99</v>
      </c>
      <c r="N42" s="46" t="s">
        <v>100</v>
      </c>
      <c r="Q42" s="46" t="s">
        <v>97</v>
      </c>
      <c r="R42" s="46" t="s">
        <v>98</v>
      </c>
      <c r="S42" s="46" t="s">
        <v>99</v>
      </c>
      <c r="T42" s="46" t="s">
        <v>100</v>
      </c>
      <c r="W42" s="46" t="s">
        <v>97</v>
      </c>
      <c r="X42" s="46" t="s">
        <v>98</v>
      </c>
      <c r="Y42" s="46" t="s">
        <v>99</v>
      </c>
      <c r="Z42" s="46" t="s">
        <v>100</v>
      </c>
      <c r="AC42" s="46" t="s">
        <v>97</v>
      </c>
      <c r="AD42" s="46" t="s">
        <v>98</v>
      </c>
      <c r="AE42" s="46" t="s">
        <v>99</v>
      </c>
      <c r="AF42" s="46" t="s">
        <v>100</v>
      </c>
      <c r="AI42" s="46" t="s">
        <v>97</v>
      </c>
      <c r="AJ42" s="46" t="s">
        <v>98</v>
      </c>
      <c r="AK42" s="46" t="s">
        <v>99</v>
      </c>
      <c r="AL42" s="46" t="s">
        <v>100</v>
      </c>
      <c r="AP42" s="46" t="s">
        <v>97</v>
      </c>
      <c r="AQ42" s="46" t="s">
        <v>98</v>
      </c>
      <c r="AR42" s="46" t="s">
        <v>99</v>
      </c>
      <c r="AS42" s="46" t="s">
        <v>100</v>
      </c>
      <c r="AV42" s="46" t="s">
        <v>97</v>
      </c>
      <c r="AW42" s="46" t="s">
        <v>98</v>
      </c>
      <c r="AX42" s="46" t="s">
        <v>99</v>
      </c>
      <c r="AY42" s="46" t="s">
        <v>100</v>
      </c>
      <c r="BC42" s="46" t="s">
        <v>97</v>
      </c>
      <c r="BD42" s="46" t="s">
        <v>98</v>
      </c>
      <c r="BE42" s="46" t="s">
        <v>99</v>
      </c>
      <c r="BF42" s="46" t="s">
        <v>100</v>
      </c>
      <c r="BI42" s="46"/>
      <c r="BJ42" s="46"/>
      <c r="BK42" s="46"/>
      <c r="BL42" s="46"/>
      <c r="BO42" s="45" t="s">
        <v>101</v>
      </c>
      <c r="BP42" s="179"/>
      <c r="BQ42" s="179"/>
      <c r="BR42" s="38">
        <f>SUM(E43,K43,Q43,W43,AC43,AI43,AP43,AV43,BC43,BI43)</f>
        <v>144</v>
      </c>
      <c r="BS42" s="1">
        <f ca="1">ROUND(BR42/BR41,3)</f>
        <v>0.42199999999999999</v>
      </c>
    </row>
    <row r="43" spans="2:71" ht="13.5" customHeight="1" outlineLevel="1">
      <c r="E43" s="38">
        <f>SUM(E3:E42)</f>
        <v>16</v>
      </c>
      <c r="F43" s="38">
        <f>SUM(F3:F42)</f>
        <v>18</v>
      </c>
      <c r="G43" s="38" t="str">
        <f>COUNTIF(G3:G42,"v")&amp;"+"&amp;COUNTIF(G3:G42,"sz")</f>
        <v>7+0</v>
      </c>
      <c r="H43" s="38">
        <f>SUM(H3:H42)</f>
        <v>0</v>
      </c>
      <c r="K43" s="38">
        <f>SUM(K3:K42)</f>
        <v>17</v>
      </c>
      <c r="L43" s="38">
        <f>SUM(L3:L42)</f>
        <v>17</v>
      </c>
      <c r="M43" s="38" t="str">
        <f>COUNTIF(M3:M42,"v")&amp;"+"&amp;COUNTIF(M3:M42,"sz")</f>
        <v>6+0</v>
      </c>
      <c r="N43" s="38">
        <f>SUM(N3:N42)</f>
        <v>0</v>
      </c>
      <c r="Q43" s="38">
        <f>SUM(Q3:Q42)</f>
        <v>16</v>
      </c>
      <c r="R43" s="38">
        <f>SUM(R3:R42)</f>
        <v>18</v>
      </c>
      <c r="S43" s="38" t="str">
        <f>COUNTIF(S3:S42,"v")&amp;"+"&amp;COUNTIF(S3:S42,"sz")</f>
        <v>5+1</v>
      </c>
      <c r="T43" s="38">
        <f>SUM(T3:T42)</f>
        <v>0</v>
      </c>
      <c r="W43" s="38">
        <f>SUM(W3:W42)</f>
        <v>16</v>
      </c>
      <c r="X43" s="38">
        <f>SUM(X3:X42)</f>
        <v>18</v>
      </c>
      <c r="Y43" s="38" t="str">
        <f>COUNTIF(Y3:Y42,"v")&amp;"+"&amp;COUNTIF(Y3:Y42,"sz")</f>
        <v>5+1</v>
      </c>
      <c r="Z43" s="38">
        <f>SUM(Z3:Z42)</f>
        <v>0</v>
      </c>
      <c r="AC43" s="38">
        <f>SUM(AC3:AC42)</f>
        <v>19</v>
      </c>
      <c r="AD43" s="38">
        <f>SUM(AD3:AD42)</f>
        <v>17</v>
      </c>
      <c r="AE43" s="38" t="str">
        <f>COUNTIF(AE3:AE42,"v")&amp;"+"&amp;COUNTIF(AE3:AE42,"sz")</f>
        <v>6+0</v>
      </c>
      <c r="AF43" s="38">
        <f>SUM(AF3:AF42)</f>
        <v>0</v>
      </c>
      <c r="AI43" s="38">
        <f>SUM(AI3:AI42)</f>
        <v>18</v>
      </c>
      <c r="AJ43" s="38">
        <f>SUM(AJ3:AJ42)</f>
        <v>18</v>
      </c>
      <c r="AK43" s="38" t="str">
        <f>COUNTIF(AK3:AK42,"v")&amp;"+"&amp;COUNTIF(AK3:AK42,"sz")</f>
        <v>6+0</v>
      </c>
      <c r="AL43" s="38">
        <f>SUM(AL3:AL42)</f>
        <v>0</v>
      </c>
      <c r="AP43" s="38">
        <f>SUM(AP3:AP42)</f>
        <v>10</v>
      </c>
      <c r="AQ43" s="38">
        <f>SUM(AQ3:AQ42)</f>
        <v>20</v>
      </c>
      <c r="AR43" s="38" t="str">
        <f>COUNTIF(AR3:AR42,"v")&amp;"+"&amp;COUNTIF(AR3:AR42,"sz")</f>
        <v>5+0</v>
      </c>
      <c r="AS43" s="38">
        <f>SUM(AS3:AS42)</f>
        <v>0</v>
      </c>
      <c r="AV43" s="38">
        <f>SUM(AV3:AV42)</f>
        <v>15</v>
      </c>
      <c r="AW43" s="38">
        <f>SUM(AW3:AW42)</f>
        <v>17</v>
      </c>
      <c r="AX43" s="38" t="str">
        <f>COUNTIF(AX3:AX42,"v")&amp;"+"&amp;COUNTIF(AX3:AX42,"sz")</f>
        <v>5+0</v>
      </c>
      <c r="AY43" s="38">
        <f>SUM(AY3:AY42)</f>
        <v>0</v>
      </c>
      <c r="BC43" s="38">
        <f>SUM(BC3:BC42)</f>
        <v>17</v>
      </c>
      <c r="BD43" s="38">
        <f>SUM(BD3:BD42)</f>
        <v>20</v>
      </c>
      <c r="BE43" s="38" t="str">
        <f>COUNTIF(BE3:BE42,"v")&amp;"+"&amp;COUNTIF(BE3:BE42,"sz")</f>
        <v>7+0</v>
      </c>
      <c r="BF43" s="38">
        <f>SUM(BF3:BF42)</f>
        <v>0</v>
      </c>
      <c r="BI43" s="38">
        <f>SUM(BI3:BI42)</f>
        <v>0</v>
      </c>
      <c r="BJ43" s="38">
        <f>SUM(BJ3:BJ42)</f>
        <v>34</v>
      </c>
      <c r="BK43" s="38" t="str">
        <f>COUNTIF(BK3:BK42,"v")&amp;"+"&amp;COUNTIF(BK3:BK42,"sz")</f>
        <v>0+0</v>
      </c>
      <c r="BL43" s="38">
        <f>SUM(BL3:BL42)</f>
        <v>0</v>
      </c>
      <c r="BO43" s="45" t="s">
        <v>102</v>
      </c>
      <c r="BP43" s="179"/>
      <c r="BQ43" s="179"/>
      <c r="BR43" s="38">
        <f>SUM(F43,L43,R43,X43,AD43,AJ43,AQ43,AW43,BD43,BJ43)</f>
        <v>197</v>
      </c>
      <c r="BS43" s="1">
        <f ca="1">ROUND(BR43/BR41,3)</f>
        <v>0.57799999999999996</v>
      </c>
    </row>
    <row r="44" spans="2:71" ht="13.5" customHeight="1"/>
    <row r="45" spans="2:71" ht="18" customHeight="1">
      <c r="B45" s="114"/>
      <c r="C45" s="111"/>
      <c r="D45" s="111"/>
      <c r="E45" s="113" t="s">
        <v>103</v>
      </c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2" t="str">
        <f>"ea-arány: "&amp;BR85&amp;"/"&amp;BR85+BR86&amp;"="&amp;ROUND(100*BR85/(BR85+BR86),1)&amp;"% "</f>
        <v xml:space="preserve">ea-arány: 147/341=43,1% </v>
      </c>
    </row>
    <row r="46" spans="2:71" ht="13.5" customHeight="1" outlineLevel="1">
      <c r="B46" s="111"/>
      <c r="E46" s="76" t="s">
        <v>1</v>
      </c>
      <c r="F46" s="76"/>
      <c r="G46" s="76"/>
      <c r="H46" s="76"/>
      <c r="K46" s="110" t="s">
        <v>2</v>
      </c>
      <c r="L46" s="110"/>
      <c r="M46" s="110"/>
      <c r="N46" s="110"/>
      <c r="Q46" s="76" t="s">
        <v>3</v>
      </c>
      <c r="R46" s="76"/>
      <c r="S46" s="76"/>
      <c r="T46" s="76"/>
      <c r="W46" s="110" t="s">
        <v>4</v>
      </c>
      <c r="X46" s="110"/>
      <c r="Y46" s="110"/>
      <c r="Z46" s="110"/>
      <c r="AC46" s="76" t="s">
        <v>5</v>
      </c>
      <c r="AD46" s="76"/>
      <c r="AE46" s="76"/>
      <c r="AF46" s="76"/>
      <c r="AI46" s="110" t="s">
        <v>6</v>
      </c>
      <c r="AJ46" s="110"/>
      <c r="AK46" s="110"/>
      <c r="AL46" s="110"/>
      <c r="AP46" s="76" t="s">
        <v>7</v>
      </c>
      <c r="AQ46" s="76"/>
      <c r="AR46" s="76"/>
      <c r="AS46" s="76"/>
      <c r="AV46" s="110" t="s">
        <v>8</v>
      </c>
      <c r="AW46" s="110"/>
      <c r="AX46" s="110"/>
      <c r="AY46" s="110"/>
      <c r="BC46" s="76" t="s">
        <v>9</v>
      </c>
      <c r="BD46" s="76"/>
      <c r="BE46" s="76"/>
      <c r="BF46" s="76"/>
      <c r="BI46" s="110" t="s">
        <v>10</v>
      </c>
      <c r="BJ46" s="110"/>
      <c r="BK46" s="110"/>
      <c r="BL46" s="110"/>
      <c r="BO46" s="76" t="s">
        <v>11</v>
      </c>
      <c r="BP46" s="178" t="s">
        <v>12</v>
      </c>
      <c r="BQ46" s="178" t="s">
        <v>13</v>
      </c>
      <c r="BR46" s="76" t="s">
        <v>14</v>
      </c>
      <c r="BS46" s="76" t="s">
        <v>15</v>
      </c>
    </row>
    <row r="47" spans="2:71" ht="13.5" customHeight="1" outlineLevel="1">
      <c r="B47" s="106">
        <v>1</v>
      </c>
      <c r="C47" s="52"/>
      <c r="D47" s="52" t="str">
        <f t="shared" ref="D47:D80" ca="1" si="12">IF(OR(ISNUMBER(H:H),ISBLANK(H:H)),OFFSET(D47,-1,0),LEFT(H:H,2))</f>
        <v>ST</v>
      </c>
      <c r="E47" s="78" t="s">
        <v>16</v>
      </c>
      <c r="F47" s="37"/>
      <c r="G47" s="37"/>
      <c r="H47" s="37" t="s">
        <v>17</v>
      </c>
      <c r="I47" s="52"/>
      <c r="J47" s="52" t="str">
        <f t="shared" ref="J47:J80" ca="1" si="13">IF(OR(ISNUMBER(N:N),ISBLANK(N:N)),OFFSET(J47,-1,0),LEFT(N:N,2))</f>
        <v>LA</v>
      </c>
      <c r="K47" s="91" t="s">
        <v>18</v>
      </c>
      <c r="L47" s="35"/>
      <c r="M47" s="35"/>
      <c r="N47" s="35" t="s">
        <v>19</v>
      </c>
      <c r="O47" s="52"/>
      <c r="P47" s="52" t="str">
        <f t="shared" ref="P47:P80" ca="1" si="14">IF(OR(ISNUMBER(T:T),ISBLANK(T:T)),OFFSET(P47,-1,0),LEFT(T:T,2))</f>
        <v>TT</v>
      </c>
      <c r="Q47" s="91" t="s">
        <v>20</v>
      </c>
      <c r="R47" s="35"/>
      <c r="S47" s="35"/>
      <c r="T47" s="35" t="s">
        <v>21</v>
      </c>
      <c r="U47" s="52"/>
      <c r="V47" s="52" t="str">
        <f t="shared" ref="V47:V80" ca="1" si="15">IF(OR(ISNUMBER(Z:Z),ISBLANK(Z:Z)),OFFSET(V47,-1,0),LEFT(Z:Z,2))</f>
        <v>LA</v>
      </c>
      <c r="W47" s="91" t="s">
        <v>22</v>
      </c>
      <c r="X47" s="35"/>
      <c r="Y47" s="35"/>
      <c r="Z47" s="35" t="s">
        <v>19</v>
      </c>
      <c r="AA47" s="52"/>
      <c r="AB47" s="52" t="str">
        <f t="shared" ref="AB47:AB82" ca="1" si="16">IF(OR(ISNUMBER(AF:AF),ISBLANK(AF:AF)),OFFSET(AB47,-1,0),LEFT(AF:AF,2))</f>
        <v>KO</v>
      </c>
      <c r="AC47" s="91" t="s">
        <v>23</v>
      </c>
      <c r="AD47" s="35"/>
      <c r="AE47" s="35"/>
      <c r="AF47" s="35" t="s">
        <v>24</v>
      </c>
      <c r="AG47" s="52"/>
      <c r="AH47" s="52" t="str">
        <f t="shared" ref="AH47:AH82" ca="1" si="17">IF(OR(ISNUMBER(AL:AL),ISBLANK(AL:AL)),OFFSET(AH47,-1,0),LEFT(AL:AL,2))</f>
        <v>IP</v>
      </c>
      <c r="AI47" s="91" t="s">
        <v>25</v>
      </c>
      <c r="AJ47" s="35"/>
      <c r="AK47" s="35"/>
      <c r="AL47" s="35" t="s">
        <v>26</v>
      </c>
      <c r="AM47" s="52"/>
      <c r="AN47" s="52"/>
      <c r="AO47" s="52" t="str">
        <f t="shared" ref="AO47:AO76" ca="1" si="18">IF(OR(ISNUMBER(AS:AS),ISBLANK(AS:AS)),OFFSET(AO47,-1,0),LEFT(AS:AS,2))</f>
        <v>IP</v>
      </c>
      <c r="AP47" s="91" t="s">
        <v>27</v>
      </c>
      <c r="AQ47" s="35"/>
      <c r="AR47" s="35"/>
      <c r="AS47" s="35" t="s">
        <v>26</v>
      </c>
      <c r="AT47" s="52"/>
      <c r="AU47" s="52" t="str">
        <f t="shared" ref="AU47:AU78" ca="1" si="19">IF(OR(ISNUMBER(AY:AY),ISBLANK(AY:AY)),OFFSET(AU47,-1,0),LEFT(AY:AY,2))</f>
        <v>••</v>
      </c>
      <c r="AV47" s="100" t="s">
        <v>28</v>
      </c>
      <c r="AW47" s="99"/>
      <c r="AX47" s="99"/>
      <c r="AY47" s="99" t="s">
        <v>29</v>
      </c>
      <c r="AZ47" s="52"/>
      <c r="BA47" s="52"/>
      <c r="BB47" s="52" t="str">
        <f t="shared" ref="BB47:BB83" ca="1" si="20">IF(OR(ISNUMBER(BF:BF),ISBLANK(BF:BF)),OFFSET(BB47,-1,0),LEFT(BF:BF,2))</f>
        <v>••</v>
      </c>
      <c r="BC47" s="98" t="s">
        <v>28</v>
      </c>
      <c r="BD47" s="34"/>
      <c r="BE47" s="34"/>
      <c r="BF47" s="34" t="s">
        <v>29</v>
      </c>
      <c r="BG47" s="52"/>
      <c r="BH47" s="52" t="str">
        <f t="shared" ref="BH47:BH80" ca="1" si="21">IF(OR(ISNUMBER(BL:BL),ISBLANK(BL:BL)),OFFSET(BH47,-1,0),LEFT(BL:BL,2))</f>
        <v>••</v>
      </c>
      <c r="BI47" s="98" t="s">
        <v>30</v>
      </c>
      <c r="BJ47" s="34"/>
      <c r="BK47" s="34"/>
      <c r="BL47" s="34" t="s">
        <v>29</v>
      </c>
      <c r="BM47" s="52"/>
      <c r="BN47" s="51">
        <v>1</v>
      </c>
      <c r="BO47" s="75" t="s">
        <v>19</v>
      </c>
      <c r="BP47" s="172">
        <f ca="1">SUM(COUNTIF(OFFSET(BP47,-OFFSET(BP47,0,-2)+1,-COLUMNS($D:BP)+1,38,1),BO:BO),
COUNTIF(OFFSET(BP47,-OFFSET(BP47,0,-2)+1,-COLUMNS($P:BP)+1,38,1),BO:BO),
COUNTIF(OFFSET(BP47,-OFFSET(BP47,0,-2)+1,-COLUMNS($AB:BP)+1,38,1),BO:BO),
COUNTIF(OFFSET(BP47,-OFFSET(BP47,0,-2)+1,-COLUMNS($AO:BP)+1,38,1),BO:BO),
COUNTIF(OFFSET(BP47,-OFFSET(BP47,0,-2)+1,-COLUMNS($BB:BP)+1,38,1),BO:BO),)</f>
        <v>2</v>
      </c>
      <c r="BQ47" s="172">
        <f ca="1">SUM(COUNTIF(OFFSET(BQ47,-OFFSET(BQ47,0,-3)+1,-COLUMNS($J:BQ)+1,38,1),BO:BO),
COUNTIF(OFFSET(BQ47,-OFFSET(BQ47,0,-3)+1,-COLUMNS($V:BQ)+1,38,1),BO:BO),
COUNTIF(OFFSET(BQ47,-OFFSET(BQ47,0,-3)+1,-COLUMNS($AH:BQ)+1,38,1),BO:BO),
COUNTIF(OFFSET(BQ47,-OFFSET(BQ47,0,-3)+1,-COLUMNS($AU:BQ)+1,38,1),BO:BO),
COUNTIF(OFFSET(BQ47,-OFFSET(BQ47,0,-3)+1,-COLUMNS($BH:BQ)+1,38,1),BO:BO),)</f>
        <v>9</v>
      </c>
      <c r="BR47" s="40">
        <f ca="1">SUM(COUNTIF(OFFSET(BR47,-OFFSET(BR47,0,-4)+1,-COLUMNS($D:BR)+1,38,1),BO:BO),COUNTIF(OFFSET(BR47,-OFFSET(BR47,0,-4)+1,-COLUMNS($J:BR)+1,38,1),BO:BO),COUNTIF(OFFSET(BR47,-OFFSET(BR47,0,-4)+1,-COLUMNS($P:BR)+1,38,1),BO:BO),COUNTIF(OFFSET(BR47,-OFFSET(BR47,0,-4)+1,-COLUMNS($V:BR)+1,38,1),BO:BO),COUNTIF(OFFSET(BR47,-OFFSET(BR47,0,-4)+1,-COLUMNS($AB:BR)+1,38,1),BO:BO),COUNTIF(OFFSET(BR47,-OFFSET(BR47,0,-4)+1,-COLUMNS($AH:BR)+1,38,1),BO:BO),COUNTIF(OFFSET(BR47,-OFFSET(BR47,0,-4)+1,-COLUMNS($AO:BR)+1,38,1),BO:BO),COUNTIF(OFFSET(BR47,-OFFSET(BR47,0,-4)+1,-COLUMNS($AU:BR)+1,38,1),BO:BO),COUNTIF(OFFSET(BR47,-OFFSET(BR47,0,-4)+1,-COLUMNS($BB:BR)+1,38,1),BO:BO),COUNTIF(OFFSET(BR47,-OFFSET(BR47,0,-4)+1,-COLUMNS($BH:BR)+1,38,1),BO:BO),)</f>
        <v>11</v>
      </c>
      <c r="BS47" s="73">
        <f t="shared" ref="BS47:BS65" ca="1" si="22">BR:BR/$BR$41</f>
        <v>3.2258064516129031E-2</v>
      </c>
    </row>
    <row r="48" spans="2:71" ht="13.5" customHeight="1" outlineLevel="1">
      <c r="B48" s="106">
        <v>2</v>
      </c>
      <c r="C48" s="52"/>
      <c r="D48" s="52" t="str">
        <f t="shared" ca="1" si="12"/>
        <v>ST</v>
      </c>
      <c r="E48" s="42">
        <v>3</v>
      </c>
      <c r="F48" s="42">
        <v>4</v>
      </c>
      <c r="G48" s="42" t="s">
        <v>31</v>
      </c>
      <c r="H48" s="42"/>
      <c r="I48" s="52"/>
      <c r="J48" s="52" t="str">
        <f t="shared" ca="1" si="13"/>
        <v>LA</v>
      </c>
      <c r="K48" s="40">
        <v>1</v>
      </c>
      <c r="L48" s="40">
        <v>2</v>
      </c>
      <c r="M48" s="40" t="s">
        <v>32</v>
      </c>
      <c r="N48" s="40"/>
      <c r="O48" s="52"/>
      <c r="P48" s="52" t="str">
        <f t="shared" ca="1" si="14"/>
        <v>TT</v>
      </c>
      <c r="Q48" s="40">
        <v>0</v>
      </c>
      <c r="R48" s="40">
        <v>5</v>
      </c>
      <c r="S48" s="40" t="s">
        <v>32</v>
      </c>
      <c r="T48" s="40"/>
      <c r="U48" s="52"/>
      <c r="V48" s="52" t="str">
        <f t="shared" ca="1" si="15"/>
        <v>LA</v>
      </c>
      <c r="W48" s="40">
        <v>0</v>
      </c>
      <c r="X48" s="40">
        <v>6</v>
      </c>
      <c r="Y48" s="40" t="s">
        <v>32</v>
      </c>
      <c r="Z48" s="40"/>
      <c r="AA48" s="52"/>
      <c r="AB48" s="52" t="str">
        <f t="shared" ca="1" si="16"/>
        <v>KO</v>
      </c>
      <c r="AC48" s="40">
        <v>0</v>
      </c>
      <c r="AD48" s="40">
        <v>6</v>
      </c>
      <c r="AE48" s="40" t="s">
        <v>32</v>
      </c>
      <c r="AF48" s="40"/>
      <c r="AG48" s="52"/>
      <c r="AH48" s="52" t="str">
        <f t="shared" ca="1" si="17"/>
        <v>IP</v>
      </c>
      <c r="AI48" s="40">
        <v>0</v>
      </c>
      <c r="AJ48" s="40">
        <v>6</v>
      </c>
      <c r="AK48" s="40" t="s">
        <v>31</v>
      </c>
      <c r="AL48" s="40"/>
      <c r="AM48" s="52"/>
      <c r="AN48" s="52"/>
      <c r="AO48" s="52" t="str">
        <f t="shared" ca="1" si="18"/>
        <v>IP</v>
      </c>
      <c r="AP48" s="40">
        <v>0</v>
      </c>
      <c r="AQ48" s="40">
        <v>4</v>
      </c>
      <c r="AR48" s="40" t="s">
        <v>32</v>
      </c>
      <c r="AS48" s="40"/>
      <c r="AT48" s="52"/>
      <c r="AU48" s="52" t="str">
        <f t="shared" ca="1" si="19"/>
        <v>••</v>
      </c>
      <c r="AV48" s="97">
        <v>2</v>
      </c>
      <c r="AW48" s="97">
        <v>8</v>
      </c>
      <c r="AX48" s="97" t="s">
        <v>32</v>
      </c>
      <c r="AY48" s="97"/>
      <c r="AZ48" s="52"/>
      <c r="BA48" s="52"/>
      <c r="BB48" s="52" t="str">
        <f t="shared" ca="1" si="20"/>
        <v>••</v>
      </c>
      <c r="BC48" s="39">
        <v>0</v>
      </c>
      <c r="BD48" s="39">
        <v>12</v>
      </c>
      <c r="BE48" s="39" t="s">
        <v>32</v>
      </c>
      <c r="BF48" s="39"/>
      <c r="BG48" s="52"/>
      <c r="BH48" s="52" t="str">
        <f t="shared" ca="1" si="21"/>
        <v>••</v>
      </c>
      <c r="BI48" s="39">
        <v>0</v>
      </c>
      <c r="BJ48" s="39">
        <v>34</v>
      </c>
      <c r="BK48" s="39" t="s">
        <v>33</v>
      </c>
      <c r="BL48" s="39"/>
      <c r="BM48" s="52"/>
      <c r="BN48" s="51">
        <v>2</v>
      </c>
      <c r="BO48" s="75" t="s">
        <v>24</v>
      </c>
      <c r="BP48" s="172">
        <f ca="1">SUM(COUNTIF(OFFSET(BP48,-OFFSET(BP48,0,-2)+1,-COLUMNS($D:BP)+1,38,1),BO:BO),
COUNTIF(OFFSET(BP48,-OFFSET(BP48,0,-2)+1,-COLUMNS($P:BP)+1,38,1),BO:BO),
COUNTIF(OFFSET(BP48,-OFFSET(BP48,0,-2)+1,-COLUMNS($AB:BP)+1,38,1),BO:BO),
COUNTIF(OFFSET(BP48,-OFFSET(BP48,0,-2)+1,-COLUMNS($AO:BP)+1,38,1),BO:BO),
COUNTIF(OFFSET(BP48,-OFFSET(BP48,0,-2)+1,-COLUMNS($BB:BP)+1,38,1),BO:BO),)</f>
        <v>6</v>
      </c>
      <c r="BQ48" s="172">
        <f ca="1">SUM(COUNTIF(OFFSET(BQ48,-OFFSET(BQ48,0,-3)+1,-COLUMNS($J:BQ)+1,38,1),BO:BO),
COUNTIF(OFFSET(BQ48,-OFFSET(BQ48,0,-3)+1,-COLUMNS($V:BQ)+1,38,1),BO:BO),
COUNTIF(OFFSET(BQ48,-OFFSET(BQ48,0,-3)+1,-COLUMNS($AH:BQ)+1,38,1),BO:BO),
COUNTIF(OFFSET(BQ48,-OFFSET(BQ48,0,-3)+1,-COLUMNS($AU:BQ)+1,38,1),BO:BO),
COUNTIF(OFFSET(BQ48,-OFFSET(BQ48,0,-3)+1,-COLUMNS($BH:BQ)+1,38,1),BO:BO),)</f>
        <v>2</v>
      </c>
      <c r="BR48" s="40">
        <f ca="1">SUM(COUNTIF(OFFSET(BR48,-OFFSET(BR48,0,-4)+1,-COLUMNS($D:BR)+1,38,1),BO:BO),COUNTIF(OFFSET(BR48,-OFFSET(BR48,0,-4)+1,-COLUMNS($J:BR)+1,38,1),BO:BO),COUNTIF(OFFSET(BR48,-OFFSET(BR48,0,-4)+1,-COLUMNS($P:BR)+1,38,1),BO:BO),COUNTIF(OFFSET(BR48,-OFFSET(BR48,0,-4)+1,-COLUMNS($V:BR)+1,38,1),BO:BO),COUNTIF(OFFSET(BR48,-OFFSET(BR48,0,-4)+1,-COLUMNS($AB:BR)+1,38,1),BO:BO),COUNTIF(OFFSET(BR48,-OFFSET(BR48,0,-4)+1,-COLUMNS($AH:BR)+1,38,1),BO:BO),COUNTIF(OFFSET(BR48,-OFFSET(BR48,0,-4)+1,-COLUMNS($AO:BR)+1,38,1),BO:BO),COUNTIF(OFFSET(BR48,-OFFSET(BR48,0,-4)+1,-COLUMNS($AU:BR)+1,38,1),BO:BO),COUNTIF(OFFSET(BR48,-OFFSET(BR48,0,-4)+1,-COLUMNS($BB:BR)+1,38,1),BO:BO),COUNTIF(OFFSET(BR48,-OFFSET(BR48,0,-4)+1,-COLUMNS($BH:BR)+1,38,1),BO:BO),)</f>
        <v>8</v>
      </c>
      <c r="BS48" s="73">
        <f t="shared" ca="1" si="22"/>
        <v>2.3460410557184751E-2</v>
      </c>
    </row>
    <row r="49" spans="2:71" ht="13.5" customHeight="1" outlineLevel="1">
      <c r="B49" s="106">
        <v>3</v>
      </c>
      <c r="C49" s="52"/>
      <c r="D49" s="52" t="str">
        <f t="shared" ca="1" si="12"/>
        <v>ST</v>
      </c>
      <c r="E49" s="42"/>
      <c r="F49" s="42"/>
      <c r="G49" s="42" t="s">
        <v>32</v>
      </c>
      <c r="H49" s="42"/>
      <c r="I49" s="52"/>
      <c r="J49" s="52" t="str">
        <f t="shared" ca="1" si="13"/>
        <v>LA</v>
      </c>
      <c r="K49" s="40"/>
      <c r="L49" s="40"/>
      <c r="M49" s="40"/>
      <c r="N49" s="40"/>
      <c r="O49" s="52"/>
      <c r="P49" s="52" t="str">
        <f t="shared" ca="1" si="14"/>
        <v>TT</v>
      </c>
      <c r="Q49" s="40"/>
      <c r="R49" s="40"/>
      <c r="S49" s="40"/>
      <c r="T49" s="40"/>
      <c r="U49" s="52"/>
      <c r="V49" s="52" t="str">
        <f t="shared" ca="1" si="15"/>
        <v>LA</v>
      </c>
      <c r="W49" s="40"/>
      <c r="X49" s="40"/>
      <c r="Y49" s="40"/>
      <c r="Z49" s="40"/>
      <c r="AA49" s="52"/>
      <c r="AB49" s="52" t="str">
        <f t="shared" ca="1" si="16"/>
        <v>KO</v>
      </c>
      <c r="AC49" s="40"/>
      <c r="AD49" s="40"/>
      <c r="AE49" s="40"/>
      <c r="AF49" s="40"/>
      <c r="AG49" s="52"/>
      <c r="AH49" s="52" t="str">
        <f t="shared" ca="1" si="17"/>
        <v>IP</v>
      </c>
      <c r="AI49" s="40"/>
      <c r="AJ49" s="40"/>
      <c r="AK49" s="40" t="s">
        <v>32</v>
      </c>
      <c r="AL49" s="40"/>
      <c r="AM49" s="52"/>
      <c r="AN49" s="52"/>
      <c r="AO49" s="52" t="str">
        <f t="shared" ca="1" si="18"/>
        <v>IP</v>
      </c>
      <c r="AP49" s="40"/>
      <c r="AQ49" s="40"/>
      <c r="AR49" s="40"/>
      <c r="AS49" s="40"/>
      <c r="AT49" s="52"/>
      <c r="AU49" s="52" t="str">
        <f t="shared" ca="1" si="19"/>
        <v>••</v>
      </c>
      <c r="AV49" s="97"/>
      <c r="AW49" s="97"/>
      <c r="AX49" s="97"/>
      <c r="AY49" s="97"/>
      <c r="AZ49" s="52"/>
      <c r="BA49" s="52"/>
      <c r="BB49" s="52" t="str">
        <f t="shared" ca="1" si="20"/>
        <v>••</v>
      </c>
      <c r="BC49" s="39"/>
      <c r="BD49" s="39"/>
      <c r="BE49" s="39"/>
      <c r="BF49" s="39"/>
      <c r="BG49" s="52"/>
      <c r="BH49" s="52" t="str">
        <f t="shared" ca="1" si="21"/>
        <v>••</v>
      </c>
      <c r="BI49" s="39"/>
      <c r="BJ49" s="39"/>
      <c r="BK49" s="39"/>
      <c r="BL49" s="39"/>
      <c r="BM49" s="52"/>
      <c r="BN49" s="51">
        <v>3</v>
      </c>
      <c r="BO49" s="75" t="s">
        <v>26</v>
      </c>
      <c r="BP49" s="172">
        <f ca="1">SUM(COUNTIF(OFFSET(BP49,-OFFSET(BP49,0,-2)+1,-COLUMNS($D:BP)+1,38,1),BO:BO),
COUNTIF(OFFSET(BP49,-OFFSET(BP49,0,-2)+1,-COLUMNS($P:BP)+1,38,1),BO:BO),
COUNTIF(OFFSET(BP49,-OFFSET(BP49,0,-2)+1,-COLUMNS($AB:BP)+1,38,1),BO:BO),
COUNTIF(OFFSET(BP49,-OFFSET(BP49,0,-2)+1,-COLUMNS($AO:BP)+1,38,1),BO:BO),
COUNTIF(OFFSET(BP49,-OFFSET(BP49,0,-2)+1,-COLUMNS($BB:BP)+1,38,1),BO:BO),)</f>
        <v>6</v>
      </c>
      <c r="BQ49" s="172">
        <f ca="1">SUM(COUNTIF(OFFSET(BQ49,-OFFSET(BQ49,0,-3)+1,-COLUMNS($J:BQ)+1,38,1),BO:BO),
COUNTIF(OFFSET(BQ49,-OFFSET(BQ49,0,-3)+1,-COLUMNS($V:BQ)+1,38,1),BO:BO),
COUNTIF(OFFSET(BQ49,-OFFSET(BQ49,0,-3)+1,-COLUMNS($AH:BQ)+1,38,1),BO:BO),
COUNTIF(OFFSET(BQ49,-OFFSET(BQ49,0,-3)+1,-COLUMNS($AU:BQ)+1,38,1),BO:BO),
COUNTIF(OFFSET(BQ49,-OFFSET(BQ49,0,-3)+1,-COLUMNS($BH:BQ)+1,38,1),BO:BO),)</f>
        <v>8</v>
      </c>
      <c r="BR49" s="40">
        <f ca="1">SUM(COUNTIF(OFFSET(BR49,-OFFSET(BR49,0,-4)+1,-COLUMNS($D:BR)+1,38,1),BO:BO),COUNTIF(OFFSET(BR49,-OFFSET(BR49,0,-4)+1,-COLUMNS($J:BR)+1,38,1),BO:BO),COUNTIF(OFFSET(BR49,-OFFSET(BR49,0,-4)+1,-COLUMNS($P:BR)+1,38,1),BO:BO),COUNTIF(OFFSET(BR49,-OFFSET(BR49,0,-4)+1,-COLUMNS($V:BR)+1,38,1),BO:BO),COUNTIF(OFFSET(BR49,-OFFSET(BR49,0,-4)+1,-COLUMNS($AB:BR)+1,38,1),BO:BO),COUNTIF(OFFSET(BR49,-OFFSET(BR49,0,-4)+1,-COLUMNS($AH:BR)+1,38,1),BO:BO),COUNTIF(OFFSET(BR49,-OFFSET(BR49,0,-4)+1,-COLUMNS($AO:BR)+1,38,1),BO:BO),COUNTIF(OFFSET(BR49,-OFFSET(BR49,0,-4)+1,-COLUMNS($AU:BR)+1,38,1),BO:BO),COUNTIF(OFFSET(BR49,-OFFSET(BR49,0,-4)+1,-COLUMNS($BB:BR)+1,38,1),BO:BO),COUNTIF(OFFSET(BR49,-OFFSET(BR49,0,-4)+1,-COLUMNS($BH:BR)+1,38,1),BO:BO),)</f>
        <v>14</v>
      </c>
      <c r="BS49" s="73">
        <f t="shared" ca="1" si="22"/>
        <v>4.1055718475073312E-2</v>
      </c>
    </row>
    <row r="50" spans="2:71" ht="13.5" customHeight="1" outlineLevel="1">
      <c r="B50" s="106">
        <v>4</v>
      </c>
      <c r="C50" s="52"/>
      <c r="D50" s="52" t="str">
        <f t="shared" ca="1" si="12"/>
        <v>ST</v>
      </c>
      <c r="E50" s="42"/>
      <c r="F50" s="42"/>
      <c r="G50" s="42"/>
      <c r="H50" s="42"/>
      <c r="I50" s="52"/>
      <c r="J50" s="52" t="str">
        <f t="shared" ca="1" si="13"/>
        <v>ST</v>
      </c>
      <c r="K50" s="78" t="s">
        <v>34</v>
      </c>
      <c r="L50" s="37"/>
      <c r="M50" s="37"/>
      <c r="N50" s="37" t="s">
        <v>17</v>
      </c>
      <c r="O50" s="52"/>
      <c r="P50" s="52" t="str">
        <f t="shared" ca="1" si="14"/>
        <v>TT</v>
      </c>
      <c r="Q50" s="40"/>
      <c r="R50" s="40"/>
      <c r="S50" s="40"/>
      <c r="T50" s="40"/>
      <c r="U50" s="52"/>
      <c r="V50" s="52" t="str">
        <f t="shared" ca="1" si="15"/>
        <v>LA</v>
      </c>
      <c r="W50" s="40"/>
      <c r="X50" s="40"/>
      <c r="Y50" s="40"/>
      <c r="Z50" s="40"/>
      <c r="AA50" s="52"/>
      <c r="AB50" s="52" t="str">
        <f t="shared" ca="1" si="16"/>
        <v>KO</v>
      </c>
      <c r="AC50" s="40"/>
      <c r="AD50" s="40"/>
      <c r="AE50" s="40"/>
      <c r="AF50" s="40"/>
      <c r="AG50" s="52"/>
      <c r="AH50" s="52" t="str">
        <f t="shared" ca="1" si="17"/>
        <v>IP</v>
      </c>
      <c r="AI50" s="40"/>
      <c r="AJ50" s="40"/>
      <c r="AK50" s="40"/>
      <c r="AL50" s="40"/>
      <c r="AM50" s="52"/>
      <c r="AN50" s="52"/>
      <c r="AO50" s="52" t="str">
        <f t="shared" ca="1" si="18"/>
        <v>IP</v>
      </c>
      <c r="AP50" s="40"/>
      <c r="AQ50" s="40"/>
      <c r="AR50" s="40"/>
      <c r="AS50" s="40"/>
      <c r="AT50" s="52"/>
      <c r="AU50" s="52" t="str">
        <f t="shared" ca="1" si="19"/>
        <v>••</v>
      </c>
      <c r="AV50" s="97"/>
      <c r="AW50" s="97"/>
      <c r="AX50" s="97"/>
      <c r="AY50" s="97"/>
      <c r="AZ50" s="52"/>
      <c r="BA50" s="52"/>
      <c r="BB50" s="52" t="str">
        <f t="shared" ca="1" si="20"/>
        <v>••</v>
      </c>
      <c r="BC50" s="39"/>
      <c r="BD50" s="39"/>
      <c r="BE50" s="39"/>
      <c r="BF50" s="39"/>
      <c r="BG50" s="52"/>
      <c r="BH50" s="52" t="str">
        <f t="shared" ca="1" si="21"/>
        <v>••</v>
      </c>
      <c r="BI50" s="39"/>
      <c r="BJ50" s="39"/>
      <c r="BK50" s="39"/>
      <c r="BL50" s="39"/>
      <c r="BM50" s="52"/>
      <c r="BN50" s="51">
        <v>4</v>
      </c>
      <c r="BO50" s="75" t="s">
        <v>35</v>
      </c>
      <c r="BP50" s="172">
        <f ca="1">SUM(COUNTIF(OFFSET(BP50,-OFFSET(BP50,0,-2)+1,-COLUMNS($D:BP)+1,38,1),BO:BO),
COUNTIF(OFFSET(BP50,-OFFSET(BP50,0,-2)+1,-COLUMNS($P:BP)+1,38,1),BO:BO),
COUNTIF(OFFSET(BP50,-OFFSET(BP50,0,-2)+1,-COLUMNS($AB:BP)+1,38,1),BO:BO),
COUNTIF(OFFSET(BP50,-OFFSET(BP50,0,-2)+1,-COLUMNS($AO:BP)+1,38,1),BO:BO),
COUNTIF(OFFSET(BP50,-OFFSET(BP50,0,-2)+1,-COLUMNS($BB:BP)+1,38,1),BO:BO),)</f>
        <v>7</v>
      </c>
      <c r="BQ50" s="172">
        <f ca="1">SUM(COUNTIF(OFFSET(BQ50,-OFFSET(BQ50,0,-3)+1,-COLUMNS($J:BQ)+1,38,1),BO:BO),
COUNTIF(OFFSET(BQ50,-OFFSET(BQ50,0,-3)+1,-COLUMNS($V:BQ)+1,38,1),BO:BO),
COUNTIF(OFFSET(BQ50,-OFFSET(BQ50,0,-3)+1,-COLUMNS($AH:BQ)+1,38,1),BO:BO),
COUNTIF(OFFSET(BQ50,-OFFSET(BQ50,0,-3)+1,-COLUMNS($AU:BQ)+1,38,1),BO:BO),
COUNTIF(OFFSET(BQ50,-OFFSET(BQ50,0,-3)+1,-COLUMNS($BH:BQ)+1,38,1),BO:BO),)</f>
        <v>6</v>
      </c>
      <c r="BR50" s="40">
        <f ca="1">SUM(COUNTIF(OFFSET(BR50,-OFFSET(BR50,0,-4)+1,-COLUMNS($D:BR)+1,38,1),BO:BO),COUNTIF(OFFSET(BR50,-OFFSET(BR50,0,-4)+1,-COLUMNS($J:BR)+1,38,1),BO:BO),COUNTIF(OFFSET(BR50,-OFFSET(BR50,0,-4)+1,-COLUMNS($P:BR)+1,38,1),BO:BO),COUNTIF(OFFSET(BR50,-OFFSET(BR50,0,-4)+1,-COLUMNS($V:BR)+1,38,1),BO:BO),COUNTIF(OFFSET(BR50,-OFFSET(BR50,0,-4)+1,-COLUMNS($AB:BR)+1,38,1),BO:BO),COUNTIF(OFFSET(BR50,-OFFSET(BR50,0,-4)+1,-COLUMNS($AH:BR)+1,38,1),BO:BO),COUNTIF(OFFSET(BR50,-OFFSET(BR50,0,-4)+1,-COLUMNS($AO:BR)+1,38,1),BO:BO),COUNTIF(OFFSET(BR50,-OFFSET(BR50,0,-4)+1,-COLUMNS($AU:BR)+1,38,1),BO:BO),COUNTIF(OFFSET(BR50,-OFFSET(BR50,0,-4)+1,-COLUMNS($BB:BR)+1,38,1),BO:BO),COUNTIF(OFFSET(BR50,-OFFSET(BR50,0,-4)+1,-COLUMNS($BH:BR)+1,38,1),BO:BO),)</f>
        <v>13</v>
      </c>
      <c r="BS50" s="73">
        <f t="shared" ca="1" si="22"/>
        <v>3.8123167155425221E-2</v>
      </c>
    </row>
    <row r="51" spans="2:71" ht="13.5" customHeight="1" outlineLevel="1">
      <c r="B51" s="106">
        <v>5</v>
      </c>
      <c r="C51" s="52"/>
      <c r="D51" s="52" t="str">
        <f t="shared" ca="1" si="12"/>
        <v>ST</v>
      </c>
      <c r="E51" s="42"/>
      <c r="F51" s="42"/>
      <c r="G51" s="42"/>
      <c r="H51" s="42"/>
      <c r="I51" s="52"/>
      <c r="J51" s="52" t="str">
        <f t="shared" ca="1" si="13"/>
        <v>ST</v>
      </c>
      <c r="K51" s="42">
        <v>3</v>
      </c>
      <c r="L51" s="42">
        <v>3</v>
      </c>
      <c r="M51" s="42" t="s">
        <v>31</v>
      </c>
      <c r="N51" s="42"/>
      <c r="O51" s="52"/>
      <c r="P51" s="52" t="str">
        <f t="shared" ca="1" si="14"/>
        <v>TT</v>
      </c>
      <c r="Q51" s="40"/>
      <c r="R51" s="40"/>
      <c r="S51" s="40"/>
      <c r="T51" s="40"/>
      <c r="U51" s="52"/>
      <c r="V51" s="52" t="str">
        <f t="shared" ca="1" si="15"/>
        <v>LA</v>
      </c>
      <c r="W51" s="40"/>
      <c r="X51" s="40"/>
      <c r="Y51" s="40"/>
      <c r="Z51" s="40"/>
      <c r="AA51" s="52"/>
      <c r="AB51" s="52" t="str">
        <f t="shared" ca="1" si="16"/>
        <v>KO</v>
      </c>
      <c r="AC51" s="40"/>
      <c r="AD51" s="40"/>
      <c r="AE51" s="40"/>
      <c r="AF51" s="40"/>
      <c r="AG51" s="52"/>
      <c r="AH51" s="52" t="str">
        <f t="shared" ca="1" si="17"/>
        <v>IP</v>
      </c>
      <c r="AI51" s="40"/>
      <c r="AJ51" s="40"/>
      <c r="AK51" s="40"/>
      <c r="AL51" s="40"/>
      <c r="AM51" s="52"/>
      <c r="AN51" s="52"/>
      <c r="AO51" s="52" t="str">
        <f t="shared" ca="1" si="18"/>
        <v>UI</v>
      </c>
      <c r="AP51" s="91" t="s">
        <v>36</v>
      </c>
      <c r="AQ51" s="35"/>
      <c r="AR51" s="35"/>
      <c r="AS51" s="35" t="s">
        <v>35</v>
      </c>
      <c r="AT51" s="52"/>
      <c r="AU51" s="52" t="str">
        <f t="shared" ca="1" si="19"/>
        <v>••</v>
      </c>
      <c r="AV51" s="97"/>
      <c r="AW51" s="97"/>
      <c r="AX51" s="97"/>
      <c r="AY51" s="97"/>
      <c r="AZ51" s="52"/>
      <c r="BA51" s="52"/>
      <c r="BB51" s="52" t="str">
        <f t="shared" ca="1" si="20"/>
        <v>••</v>
      </c>
      <c r="BC51" s="39"/>
      <c r="BD51" s="39"/>
      <c r="BE51" s="39"/>
      <c r="BF51" s="39"/>
      <c r="BG51" s="52"/>
      <c r="BH51" s="52" t="str">
        <f t="shared" ca="1" si="21"/>
        <v>••</v>
      </c>
      <c r="BI51" s="39"/>
      <c r="BJ51" s="39"/>
      <c r="BK51" s="39"/>
      <c r="BL51" s="39"/>
      <c r="BM51" s="52"/>
      <c r="BN51" s="51">
        <v>5</v>
      </c>
      <c r="BO51" s="75" t="s">
        <v>21</v>
      </c>
      <c r="BP51" s="172">
        <f ca="1">SUM(COUNTIF(OFFSET(BP51,-OFFSET(BP51,0,-2)+1,-COLUMNS($D:BP)+1,38,1),BO:BO),
COUNTIF(OFFSET(BP51,-OFFSET(BP51,0,-2)+1,-COLUMNS($P:BP)+1,38,1),BO:BO),
COUNTIF(OFFSET(BP51,-OFFSET(BP51,0,-2)+1,-COLUMNS($AB:BP)+1,38,1),BO:BO),
COUNTIF(OFFSET(BP51,-OFFSET(BP51,0,-2)+1,-COLUMNS($AO:BP)+1,38,1),BO:BO),
COUNTIF(OFFSET(BP51,-OFFSET(BP51,0,-2)+1,-COLUMNS($BB:BP)+1,38,1),BO:BO),)</f>
        <v>7</v>
      </c>
      <c r="BQ51" s="172">
        <f ca="1">SUM(COUNTIF(OFFSET(BQ51,-OFFSET(BQ51,0,-3)+1,-COLUMNS($J:BQ)+1,38,1),BO:BO),
COUNTIF(OFFSET(BQ51,-OFFSET(BQ51,0,-3)+1,-COLUMNS($V:BQ)+1,38,1),BO:BO),
COUNTIF(OFFSET(BQ51,-OFFSET(BQ51,0,-3)+1,-COLUMNS($AH:BQ)+1,38,1),BO:BO),
COUNTIF(OFFSET(BQ51,-OFFSET(BQ51,0,-3)+1,-COLUMNS($AU:BQ)+1,38,1),BO:BO),
COUNTIF(OFFSET(BQ51,-OFFSET(BQ51,0,-3)+1,-COLUMNS($BH:BQ)+1,38,1),BO:BO),)</f>
        <v>2</v>
      </c>
      <c r="BR51" s="40">
        <f ca="1">SUM(COUNTIF(OFFSET(BR51,-OFFSET(BR51,0,-4)+1,-COLUMNS($D:BR)+1,38,1),BO:BO),COUNTIF(OFFSET(BR51,-OFFSET(BR51,0,-4)+1,-COLUMNS($J:BR)+1,38,1),BO:BO),COUNTIF(OFFSET(BR51,-OFFSET(BR51,0,-4)+1,-COLUMNS($P:BR)+1,38,1),BO:BO),COUNTIF(OFFSET(BR51,-OFFSET(BR51,0,-4)+1,-COLUMNS($V:BR)+1,38,1),BO:BO),COUNTIF(OFFSET(BR51,-OFFSET(BR51,0,-4)+1,-COLUMNS($AB:BR)+1,38,1),BO:BO),COUNTIF(OFFSET(BR51,-OFFSET(BR51,0,-4)+1,-COLUMNS($AH:BR)+1,38,1),BO:BO),COUNTIF(OFFSET(BR51,-OFFSET(BR51,0,-4)+1,-COLUMNS($AO:BR)+1,38,1),BO:BO),COUNTIF(OFFSET(BR51,-OFFSET(BR51,0,-4)+1,-COLUMNS($AU:BR)+1,38,1),BO:BO),COUNTIF(OFFSET(BR51,-OFFSET(BR51,0,-4)+1,-COLUMNS($BB:BR)+1,38,1),BO:BO),COUNTIF(OFFSET(BR51,-OFFSET(BR51,0,-4)+1,-COLUMNS($BH:BR)+1,38,1),BO:BO),)</f>
        <v>9</v>
      </c>
      <c r="BS51" s="73">
        <f t="shared" ca="1" si="22"/>
        <v>2.6392961876832845E-2</v>
      </c>
    </row>
    <row r="52" spans="2:71" ht="13.5" customHeight="1" outlineLevel="1">
      <c r="B52" s="106">
        <v>6</v>
      </c>
      <c r="C52" s="52"/>
      <c r="D52" s="52" t="str">
        <f t="shared" ca="1" si="12"/>
        <v>ST</v>
      </c>
      <c r="E52" s="42"/>
      <c r="F52" s="42"/>
      <c r="G52" s="42"/>
      <c r="H52" s="42"/>
      <c r="I52" s="52"/>
      <c r="J52" s="52" t="str">
        <f t="shared" ca="1" si="13"/>
        <v>ST</v>
      </c>
      <c r="K52" s="42"/>
      <c r="L52" s="42"/>
      <c r="M52" s="42" t="s">
        <v>32</v>
      </c>
      <c r="N52" s="42"/>
      <c r="O52" s="52"/>
      <c r="P52" s="52" t="str">
        <f t="shared" ca="1" si="14"/>
        <v>LA</v>
      </c>
      <c r="Q52" s="91" t="s">
        <v>22</v>
      </c>
      <c r="R52" s="35"/>
      <c r="S52" s="35"/>
      <c r="T52" s="35" t="s">
        <v>19</v>
      </c>
      <c r="U52" s="52"/>
      <c r="V52" s="52" t="str">
        <f t="shared" ca="1" si="15"/>
        <v>LA</v>
      </c>
      <c r="W52" s="40"/>
      <c r="X52" s="40"/>
      <c r="Y52" s="40"/>
      <c r="Z52" s="40"/>
      <c r="AA52" s="52"/>
      <c r="AB52" s="52" t="str">
        <f t="shared" ca="1" si="16"/>
        <v>KO</v>
      </c>
      <c r="AC52" s="40"/>
      <c r="AD52" s="40"/>
      <c r="AE52" s="40"/>
      <c r="AF52" s="40"/>
      <c r="AG52" s="52"/>
      <c r="AH52" s="52" t="str">
        <f t="shared" ca="1" si="17"/>
        <v>IP</v>
      </c>
      <c r="AI52" s="40"/>
      <c r="AJ52" s="40"/>
      <c r="AK52" s="40"/>
      <c r="AL52" s="40"/>
      <c r="AM52" s="52"/>
      <c r="AN52" s="52"/>
      <c r="AO52" s="52" t="str">
        <f t="shared" ca="1" si="18"/>
        <v>UI</v>
      </c>
      <c r="AP52" s="40">
        <v>0</v>
      </c>
      <c r="AQ52" s="40">
        <v>5</v>
      </c>
      <c r="AR52" s="40" t="s">
        <v>32</v>
      </c>
      <c r="AS52" s="40"/>
      <c r="AT52" s="52"/>
      <c r="AU52" s="52" t="str">
        <f t="shared" ca="1" si="19"/>
        <v>••</v>
      </c>
      <c r="AV52" s="97"/>
      <c r="AW52" s="97"/>
      <c r="AX52" s="97"/>
      <c r="AY52" s="97"/>
      <c r="AZ52" s="52"/>
      <c r="BA52" s="52"/>
      <c r="BB52" s="52" t="str">
        <f t="shared" ca="1" si="20"/>
        <v>••</v>
      </c>
      <c r="BC52" s="39"/>
      <c r="BD52" s="39"/>
      <c r="BE52" s="39"/>
      <c r="BF52" s="39"/>
      <c r="BG52" s="52"/>
      <c r="BH52" s="52" t="str">
        <f t="shared" ca="1" si="21"/>
        <v>••</v>
      </c>
      <c r="BI52" s="39"/>
      <c r="BJ52" s="39"/>
      <c r="BK52" s="39"/>
      <c r="BL52" s="39"/>
      <c r="BM52" s="52"/>
      <c r="BN52" s="51">
        <v>6</v>
      </c>
      <c r="BO52" s="75" t="s">
        <v>37</v>
      </c>
      <c r="BP52" s="172">
        <f ca="1">SUM(COUNTIF(OFFSET(BP52,-OFFSET(BP52,0,-2)+1,-COLUMNS($D:BP)+1,38,1),BO:BO),
COUNTIF(OFFSET(BP52,-OFFSET(BP52,0,-2)+1,-COLUMNS($P:BP)+1,38,1),BO:BO),
COUNTIF(OFFSET(BP52,-OFFSET(BP52,0,-2)+1,-COLUMNS($AB:BP)+1,38,1),BO:BO),
COUNTIF(OFFSET(BP52,-OFFSET(BP52,0,-2)+1,-COLUMNS($AO:BP)+1,38,1),BO:BO),
COUNTIF(OFFSET(BP52,-OFFSET(BP52,0,-2)+1,-COLUMNS($BB:BP)+1,38,1),BO:BO),)</f>
        <v>0</v>
      </c>
      <c r="BQ52" s="172">
        <f ca="1">SUM(COUNTIF(OFFSET(BQ52,-OFFSET(BQ52,0,-3)+1,-COLUMNS($J:BQ)+1,38,1),BO:BO),
COUNTIF(OFFSET(BQ52,-OFFSET(BQ52,0,-3)+1,-COLUMNS($V:BQ)+1,38,1),BO:BO),
COUNTIF(OFFSET(BQ52,-OFFSET(BQ52,0,-3)+1,-COLUMNS($AH:BQ)+1,38,1),BO:BO),
COUNTIF(OFFSET(BQ52,-OFFSET(BQ52,0,-3)+1,-COLUMNS($AU:BQ)+1,38,1),BO:BO),
COUNTIF(OFFSET(BQ52,-OFFSET(BQ52,0,-3)+1,-COLUMNS($BH:BQ)+1,38,1),BO:BO),)</f>
        <v>0</v>
      </c>
      <c r="BR52" s="40">
        <f ca="1">SUM(COUNTIF(OFFSET(BR52,-OFFSET(BR52,0,-4)+1,-COLUMNS($D:BR)+1,38,1),BO:BO),COUNTIF(OFFSET(BR52,-OFFSET(BR52,0,-4)+1,-COLUMNS($J:BR)+1,38,1),BO:BO),COUNTIF(OFFSET(BR52,-OFFSET(BR52,0,-4)+1,-COLUMNS($P:BR)+1,38,1),BO:BO),COUNTIF(OFFSET(BR52,-OFFSET(BR52,0,-4)+1,-COLUMNS($V:BR)+1,38,1),BO:BO),COUNTIF(OFFSET(BR52,-OFFSET(BR52,0,-4)+1,-COLUMNS($AB:BR)+1,38,1),BO:BO),COUNTIF(OFFSET(BR52,-OFFSET(BR52,0,-4)+1,-COLUMNS($AH:BR)+1,38,1),BO:BO),COUNTIF(OFFSET(BR52,-OFFSET(BR52,0,-4)+1,-COLUMNS($AO:BR)+1,38,1),BO:BO),COUNTIF(OFFSET(BR52,-OFFSET(BR52,0,-4)+1,-COLUMNS($AU:BR)+1,38,1),BO:BO),COUNTIF(OFFSET(BR52,-OFFSET(BR52,0,-4)+1,-COLUMNS($BB:BR)+1,38,1),BO:BO),COUNTIF(OFFSET(BR52,-OFFSET(BR52,0,-4)+1,-COLUMNS($BH:BR)+1,38,1),BO:BO),)</f>
        <v>0</v>
      </c>
      <c r="BS52" s="73">
        <f t="shared" ca="1" si="22"/>
        <v>0</v>
      </c>
    </row>
    <row r="53" spans="2:71" ht="13.5" customHeight="1" outlineLevel="1">
      <c r="B53" s="106">
        <v>7</v>
      </c>
      <c r="C53" s="52"/>
      <c r="D53" s="52" t="str">
        <f t="shared" ca="1" si="12"/>
        <v>ST</v>
      </c>
      <c r="E53" s="42"/>
      <c r="F53" s="42"/>
      <c r="G53" s="42"/>
      <c r="H53" s="42"/>
      <c r="I53" s="52"/>
      <c r="J53" s="52" t="str">
        <f t="shared" ca="1" si="13"/>
        <v>ST</v>
      </c>
      <c r="K53" s="42"/>
      <c r="L53" s="42"/>
      <c r="M53" s="42"/>
      <c r="N53" s="42"/>
      <c r="O53" s="52"/>
      <c r="P53" s="52" t="str">
        <f t="shared" ca="1" si="14"/>
        <v>LA</v>
      </c>
      <c r="Q53" s="40">
        <v>2</v>
      </c>
      <c r="R53" s="40">
        <v>0</v>
      </c>
      <c r="S53" s="40" t="s">
        <v>31</v>
      </c>
      <c r="T53" s="40"/>
      <c r="U53" s="52"/>
      <c r="V53" s="52" t="str">
        <f t="shared" ca="1" si="15"/>
        <v>KO</v>
      </c>
      <c r="W53" s="91" t="s">
        <v>23</v>
      </c>
      <c r="X53" s="35"/>
      <c r="Y53" s="35"/>
      <c r="Z53" s="35" t="s">
        <v>24</v>
      </c>
      <c r="AA53" s="52"/>
      <c r="AB53" s="52" t="str">
        <f t="shared" ca="1" si="16"/>
        <v>IP</v>
      </c>
      <c r="AC53" s="91" t="s">
        <v>25</v>
      </c>
      <c r="AD53" s="35"/>
      <c r="AE53" s="35"/>
      <c r="AF53" s="35" t="s">
        <v>26</v>
      </c>
      <c r="AG53" s="52"/>
      <c r="AH53" s="52" t="str">
        <f t="shared" ca="1" si="17"/>
        <v>IP</v>
      </c>
      <c r="AI53" s="91" t="s">
        <v>27</v>
      </c>
      <c r="AJ53" s="35"/>
      <c r="AK53" s="35"/>
      <c r="AL53" s="35" t="s">
        <v>26</v>
      </c>
      <c r="AM53" s="52"/>
      <c r="AN53" s="52"/>
      <c r="AO53" s="52" t="str">
        <f t="shared" ca="1" si="18"/>
        <v>UI</v>
      </c>
      <c r="AP53" s="40"/>
      <c r="AQ53" s="40"/>
      <c r="AR53" s="40"/>
      <c r="AS53" s="40"/>
      <c r="AT53" s="52"/>
      <c r="AU53" s="52" t="str">
        <f t="shared" ca="1" si="19"/>
        <v>••</v>
      </c>
      <c r="AV53" s="97"/>
      <c r="AW53" s="97"/>
      <c r="AX53" s="97"/>
      <c r="AY53" s="97"/>
      <c r="AZ53" s="52"/>
      <c r="BA53" s="52"/>
      <c r="BB53" s="52" t="str">
        <f t="shared" ca="1" si="20"/>
        <v>••</v>
      </c>
      <c r="BC53" s="39"/>
      <c r="BD53" s="39"/>
      <c r="BE53" s="39"/>
      <c r="BF53" s="39"/>
      <c r="BG53" s="52"/>
      <c r="BH53" s="52" t="str">
        <f t="shared" ca="1" si="21"/>
        <v>••</v>
      </c>
      <c r="BI53" s="39"/>
      <c r="BJ53" s="39"/>
      <c r="BK53" s="39"/>
      <c r="BL53" s="39"/>
      <c r="BM53" s="52"/>
      <c r="BN53" s="51">
        <v>7</v>
      </c>
      <c r="BO53" s="71" t="s">
        <v>29</v>
      </c>
      <c r="BP53" s="173">
        <f ca="1">SUM(COUNTIF(OFFSET(BP53,-OFFSET(BP53,0,-2)+1,-COLUMNS($D:BP)+1,38,1),BO:BO),
COUNTIF(OFFSET(BP53,-OFFSET(BP53,0,-2)+1,-COLUMNS($P:BP)+1,38,1),BO:BO),
COUNTIF(OFFSET(BP53,-OFFSET(BP53,0,-2)+1,-COLUMNS($AB:BP)+1,38,1),BO:BO),
COUNTIF(OFFSET(BP53,-OFFSET(BP53,0,-2)+1,-COLUMNS($AO:BP)+1,38,1),BO:BO),
COUNTIF(OFFSET(BP53,-OFFSET(BP53,0,-2)+1,-COLUMNS($BB:BP)+1,38,1),BO:BO),)</f>
        <v>12</v>
      </c>
      <c r="BQ53" s="173">
        <f ca="1">SUM(COUNTIF(OFFSET(BQ53,-OFFSET(BQ53,0,-3)+1,-COLUMNS($J:BQ)+1,38,1),BO:BO),
COUNTIF(OFFSET(BQ53,-OFFSET(BQ53,0,-3)+1,-COLUMNS($V:BQ)+1,38,1),BO:BO),
COUNTIF(OFFSET(BQ53,-OFFSET(BQ53,0,-3)+1,-COLUMNS($AH:BQ)+1,38,1),BO:BO),
COUNTIF(OFFSET(BQ53,-OFFSET(BQ53,0,-3)+1,-COLUMNS($AU:BQ)+1,38,1),BO:BO),
COUNTIF(OFFSET(BQ53,-OFFSET(BQ53,0,-3)+1,-COLUMNS($BH:BQ)+1,38,1),BO:BO),)</f>
        <v>44</v>
      </c>
      <c r="BR53" s="39">
        <f ca="1">SUM(COUNTIF(OFFSET(BR53,-OFFSET(BR53,0,-4)+1,-COLUMNS($D:BR)+1,38,1),BO:BO),COUNTIF(OFFSET(BR53,-OFFSET(BR53,0,-4)+1,-COLUMNS($J:BR)+1,38,1),BO:BO),COUNTIF(OFFSET(BR53,-OFFSET(BR53,0,-4)+1,-COLUMNS($P:BR)+1,38,1),BO:BO),COUNTIF(OFFSET(BR53,-OFFSET(BR53,0,-4)+1,-COLUMNS($V:BR)+1,38,1),BO:BO),COUNTIF(OFFSET(BR53,-OFFSET(BR53,0,-4)+1,-COLUMNS($AB:BR)+1,38,1),BO:BO),COUNTIF(OFFSET(BR53,-OFFSET(BR53,0,-4)+1,-COLUMNS($AH:BR)+1,38,1),BO:BO),COUNTIF(OFFSET(BR53,-OFFSET(BR53,0,-4)+1,-COLUMNS($AO:BR)+1,38,1),BO:BO),COUNTIF(OFFSET(BR53,-OFFSET(BR53,0,-4)+1,-COLUMNS($AU:BR)+1,38,1),BO:BO),COUNTIF(OFFSET(BR53,-OFFSET(BR53,0,-4)+1,-COLUMNS($BB:BR)+1,38,1),BO:BO),COUNTIF(OFFSET(BR53,-OFFSET(BR53,0,-4)+1,-COLUMNS($BH:BR)+1,38,1),BO:BO),)</f>
        <v>56</v>
      </c>
      <c r="BS53" s="69">
        <f t="shared" ca="1" si="22"/>
        <v>0.16422287390029325</v>
      </c>
    </row>
    <row r="54" spans="2:71" ht="13.5" customHeight="1" outlineLevel="1">
      <c r="B54" s="106">
        <v>8</v>
      </c>
      <c r="C54" s="52"/>
      <c r="D54" s="52" t="str">
        <f t="shared" ca="1" si="12"/>
        <v>EO</v>
      </c>
      <c r="E54" s="78" t="s">
        <v>38</v>
      </c>
      <c r="F54" s="37"/>
      <c r="G54" s="37"/>
      <c r="H54" s="37" t="s">
        <v>39</v>
      </c>
      <c r="I54" s="52"/>
      <c r="J54" s="52" t="str">
        <f t="shared" ca="1" si="13"/>
        <v>ST</v>
      </c>
      <c r="K54" s="42"/>
      <c r="L54" s="42"/>
      <c r="M54" s="42"/>
      <c r="N54" s="42"/>
      <c r="O54" s="52"/>
      <c r="P54" s="52" t="str">
        <f t="shared" ca="1" si="14"/>
        <v>ST</v>
      </c>
      <c r="Q54" s="78" t="s">
        <v>34</v>
      </c>
      <c r="R54" s="37"/>
      <c r="S54" s="37"/>
      <c r="T54" s="37" t="s">
        <v>17</v>
      </c>
      <c r="U54" s="52"/>
      <c r="V54" s="52" t="str">
        <f t="shared" ca="1" si="15"/>
        <v>KO</v>
      </c>
      <c r="W54" s="40">
        <v>2</v>
      </c>
      <c r="X54" s="40">
        <v>0</v>
      </c>
      <c r="Y54" s="40" t="s">
        <v>31</v>
      </c>
      <c r="Z54" s="40"/>
      <c r="AA54" s="52"/>
      <c r="AB54" s="52" t="str">
        <f t="shared" ca="1" si="16"/>
        <v>IP</v>
      </c>
      <c r="AC54" s="40">
        <v>2</v>
      </c>
      <c r="AD54" s="40">
        <v>0</v>
      </c>
      <c r="AE54" s="40" t="s">
        <v>33</v>
      </c>
      <c r="AF54" s="40"/>
      <c r="AG54" s="52"/>
      <c r="AH54" s="52" t="str">
        <f t="shared" ca="1" si="17"/>
        <v>IP</v>
      </c>
      <c r="AI54" s="40">
        <v>2</v>
      </c>
      <c r="AJ54" s="40">
        <v>0</v>
      </c>
      <c r="AK54" s="40" t="s">
        <v>31</v>
      </c>
      <c r="AL54" s="40"/>
      <c r="AM54" s="52"/>
      <c r="AN54" s="52"/>
      <c r="AO54" s="52" t="str">
        <f t="shared" ca="1" si="18"/>
        <v>UI</v>
      </c>
      <c r="AP54" s="40"/>
      <c r="AQ54" s="40"/>
      <c r="AR54" s="40"/>
      <c r="AS54" s="40"/>
      <c r="AT54" s="52"/>
      <c r="AU54" s="52" t="str">
        <f t="shared" ca="1" si="19"/>
        <v>••</v>
      </c>
      <c r="AV54" s="97"/>
      <c r="AW54" s="97"/>
      <c r="AX54" s="97"/>
      <c r="AY54" s="97"/>
      <c r="AZ54" s="52"/>
      <c r="BA54" s="52"/>
      <c r="BB54" s="52" t="str">
        <f t="shared" ca="1" si="20"/>
        <v>••</v>
      </c>
      <c r="BC54" s="39"/>
      <c r="BD54" s="39"/>
      <c r="BE54" s="39"/>
      <c r="BF54" s="39"/>
      <c r="BG54" s="52"/>
      <c r="BH54" s="52" t="str">
        <f t="shared" ca="1" si="21"/>
        <v>••</v>
      </c>
      <c r="BI54" s="39"/>
      <c r="BJ54" s="39"/>
      <c r="BK54" s="39"/>
      <c r="BL54" s="39"/>
      <c r="BM54" s="52"/>
      <c r="BN54" s="51">
        <v>8</v>
      </c>
      <c r="BO54" s="66" t="s">
        <v>40</v>
      </c>
      <c r="BP54" s="174">
        <f ca="1">SUM(COUNTIF(OFFSET(BP54,-OFFSET(BP54,0,-2)+1,-COLUMNS($D:BP)+1,38,1),BO:BO),
COUNTIF(OFFSET(BP54,-OFFSET(BP54,0,-2)+1,-COLUMNS($P:BP)+1,38,1),BO:BO),
COUNTIF(OFFSET(BP54,-OFFSET(BP54,0,-2)+1,-COLUMNS($AB:BP)+1,38,1),BO:BO),
COUNTIF(OFFSET(BP54,-OFFSET(BP54,0,-2)+1,-COLUMNS($AO:BP)+1,38,1),BO:BO),
COUNTIF(OFFSET(BP54,-OFFSET(BP54,0,-2)+1,-COLUMNS($BB:BP)+1,38,1),BO:BO),)</f>
        <v>3</v>
      </c>
      <c r="BQ54" s="174">
        <f ca="1">SUM(COUNTIF(OFFSET(BQ54,-OFFSET(BQ54,0,-3)+1,-COLUMNS($J:BQ)+1,38,1),BO:BO),
COUNTIF(OFFSET(BQ54,-OFFSET(BQ54,0,-3)+1,-COLUMNS($V:BQ)+1,38,1),BO:BO),
COUNTIF(OFFSET(BQ54,-OFFSET(BQ54,0,-3)+1,-COLUMNS($AH:BQ)+1,38,1),BO:BO),
COUNTIF(OFFSET(BQ54,-OFFSET(BQ54,0,-3)+1,-COLUMNS($AU:BQ)+1,38,1),BO:BO),
COUNTIF(OFFSET(BQ54,-OFFSET(BQ54,0,-3)+1,-COLUMNS($BH:BQ)+1,38,1),BO:BO),)</f>
        <v>3</v>
      </c>
      <c r="BR54" s="42">
        <f ca="1">SUM(COUNTIF(OFFSET(BR54,-OFFSET(BR54,0,-4)+1,-COLUMNS($D:BR)+1,38,1),BO:BO),COUNTIF(OFFSET(BR54,-OFFSET(BR54,0,-4)+1,-COLUMNS($J:BR)+1,38,1),BO:BO),COUNTIF(OFFSET(BR54,-OFFSET(BR54,0,-4)+1,-COLUMNS($P:BR)+1,38,1),BO:BO),COUNTIF(OFFSET(BR54,-OFFSET(BR54,0,-4)+1,-COLUMNS($V:BR)+1,38,1),BO:BO),COUNTIF(OFFSET(BR54,-OFFSET(BR54,0,-4)+1,-COLUMNS($AB:BR)+1,38,1),BO:BO),COUNTIF(OFFSET(BR54,-OFFSET(BR54,0,-4)+1,-COLUMNS($AH:BR)+1,38,1),BO:BO),COUNTIF(OFFSET(BR54,-OFFSET(BR54,0,-4)+1,-COLUMNS($AO:BR)+1,38,1),BO:BO),COUNTIF(OFFSET(BR54,-OFFSET(BR54,0,-4)+1,-COLUMNS($AU:BR)+1,38,1),BO:BO),COUNTIF(OFFSET(BR54,-OFFSET(BR54,0,-4)+1,-COLUMNS($BB:BR)+1,38,1),BO:BO),COUNTIF(OFFSET(BR54,-OFFSET(BR54,0,-4)+1,-COLUMNS($BH:BR)+1,38,1),BO:BO),)</f>
        <v>6</v>
      </c>
      <c r="BS54" s="64">
        <f t="shared" ca="1" si="22"/>
        <v>1.7595307917888565E-2</v>
      </c>
    </row>
    <row r="55" spans="2:71" ht="13.5" customHeight="1" outlineLevel="1">
      <c r="B55" s="106">
        <v>9</v>
      </c>
      <c r="C55" s="52"/>
      <c r="D55" s="52" t="str">
        <f t="shared" ca="1" si="12"/>
        <v>EO</v>
      </c>
      <c r="E55" s="42">
        <v>3</v>
      </c>
      <c r="F55" s="42">
        <v>0</v>
      </c>
      <c r="G55" s="42" t="s">
        <v>31</v>
      </c>
      <c r="H55" s="42"/>
      <c r="I55" s="52"/>
      <c r="J55" s="52" t="str">
        <f t="shared" ca="1" si="13"/>
        <v>ST</v>
      </c>
      <c r="K55" s="42"/>
      <c r="L55" s="42"/>
      <c r="M55" s="42"/>
      <c r="N55" s="42"/>
      <c r="O55" s="52"/>
      <c r="P55" s="52" t="str">
        <f t="shared" ca="1" si="14"/>
        <v>ST</v>
      </c>
      <c r="Q55" s="42">
        <v>3</v>
      </c>
      <c r="R55" s="42">
        <v>3</v>
      </c>
      <c r="S55" s="42" t="s">
        <v>31</v>
      </c>
      <c r="T55" s="42"/>
      <c r="U55" s="52"/>
      <c r="V55" s="52" t="str">
        <f t="shared" ca="1" si="15"/>
        <v>ST</v>
      </c>
      <c r="W55" s="78" t="s">
        <v>41</v>
      </c>
      <c r="X55" s="37"/>
      <c r="Y55" s="37"/>
      <c r="Z55" s="37" t="s">
        <v>17</v>
      </c>
      <c r="AA55" s="52"/>
      <c r="AB55" s="52" t="str">
        <f t="shared" ca="1" si="16"/>
        <v>UI</v>
      </c>
      <c r="AC55" s="91" t="s">
        <v>36</v>
      </c>
      <c r="AD55" s="35"/>
      <c r="AE55" s="35"/>
      <c r="AF55" s="35" t="s">
        <v>35</v>
      </c>
      <c r="AG55" s="52"/>
      <c r="AH55" s="52" t="str">
        <f t="shared" ca="1" si="17"/>
        <v>UI</v>
      </c>
      <c r="AI55" s="91" t="s">
        <v>36</v>
      </c>
      <c r="AJ55" s="35"/>
      <c r="AK55" s="35"/>
      <c r="AL55" s="35" t="s">
        <v>35</v>
      </c>
      <c r="AM55" s="52"/>
      <c r="AN55" s="52"/>
      <c r="AO55" s="52" t="str">
        <f t="shared" ca="1" si="18"/>
        <v>UI</v>
      </c>
      <c r="AP55" s="40"/>
      <c r="AQ55" s="40"/>
      <c r="AR55" s="40"/>
      <c r="AS55" s="40"/>
      <c r="AT55" s="52"/>
      <c r="AU55" s="52" t="str">
        <f t="shared" ca="1" si="19"/>
        <v>••</v>
      </c>
      <c r="AV55" s="97"/>
      <c r="AW55" s="97"/>
      <c r="AX55" s="97"/>
      <c r="AY55" s="97"/>
      <c r="AZ55" s="52"/>
      <c r="BA55" s="52"/>
      <c r="BB55" s="52" t="str">
        <f t="shared" ca="1" si="20"/>
        <v>••</v>
      </c>
      <c r="BC55" s="39"/>
      <c r="BD55" s="39"/>
      <c r="BE55" s="39"/>
      <c r="BF55" s="39"/>
      <c r="BG55" s="52"/>
      <c r="BH55" s="52" t="str">
        <f t="shared" ca="1" si="21"/>
        <v>••</v>
      </c>
      <c r="BI55" s="39"/>
      <c r="BJ55" s="39"/>
      <c r="BK55" s="39"/>
      <c r="BL55" s="39"/>
      <c r="BM55" s="52"/>
      <c r="BN55" s="51">
        <v>9</v>
      </c>
      <c r="BO55" s="66" t="s">
        <v>43</v>
      </c>
      <c r="BP55" s="174">
        <f ca="1">SUM(COUNTIF(OFFSET(BP55,-OFFSET(BP55,0,-2)+1,-COLUMNS($D:BP)+1,38,1),BO:BO),
COUNTIF(OFFSET(BP55,-OFFSET(BP55,0,-2)+1,-COLUMNS($P:BP)+1,38,1),BO:BO),
COUNTIF(OFFSET(BP55,-OFFSET(BP55,0,-2)+1,-COLUMNS($AB:BP)+1,38,1),BO:BO),
COUNTIF(OFFSET(BP55,-OFFSET(BP55,0,-2)+1,-COLUMNS($AO:BP)+1,38,1),BO:BO),
COUNTIF(OFFSET(BP55,-OFFSET(BP55,0,-2)+1,-COLUMNS($BB:BP)+1,38,1),BO:BO),)</f>
        <v>12</v>
      </c>
      <c r="BQ55" s="174">
        <f ca="1">SUM(COUNTIF(OFFSET(BQ55,-OFFSET(BQ55,0,-3)+1,-COLUMNS($J:BQ)+1,38,1),BO:BO),
COUNTIF(OFFSET(BQ55,-OFFSET(BQ55,0,-3)+1,-COLUMNS($V:BQ)+1,38,1),BO:BO),
COUNTIF(OFFSET(BQ55,-OFFSET(BQ55,0,-3)+1,-COLUMNS($AH:BQ)+1,38,1),BO:BO),
COUNTIF(OFFSET(BQ55,-OFFSET(BQ55,0,-3)+1,-COLUMNS($AU:BQ)+1,38,1),BO:BO),
COUNTIF(OFFSET(BQ55,-OFFSET(BQ55,0,-3)+1,-COLUMNS($BH:BQ)+1,38,1),BO:BO),)</f>
        <v>10</v>
      </c>
      <c r="BR55" s="42">
        <f ca="1">SUM(COUNTIF(OFFSET(BR55,-OFFSET(BR55,0,-4)+1,-COLUMNS($D:BR)+1,38,1),BO:BO),COUNTIF(OFFSET(BR55,-OFFSET(BR55,0,-4)+1,-COLUMNS($J:BR)+1,38,1),BO:BO),COUNTIF(OFFSET(BR55,-OFFSET(BR55,0,-4)+1,-COLUMNS($P:BR)+1,38,1),BO:BO),COUNTIF(OFFSET(BR55,-OFFSET(BR55,0,-4)+1,-COLUMNS($V:BR)+1,38,1),BO:BO),COUNTIF(OFFSET(BR55,-OFFSET(BR55,0,-4)+1,-COLUMNS($AB:BR)+1,38,1),BO:BO),COUNTIF(OFFSET(BR55,-OFFSET(BR55,0,-4)+1,-COLUMNS($AH:BR)+1,38,1),BO:BO),COUNTIF(OFFSET(BR55,-OFFSET(BR55,0,-4)+1,-COLUMNS($AO:BR)+1,38,1),BO:BO),COUNTIF(OFFSET(BR55,-OFFSET(BR55,0,-4)+1,-COLUMNS($AU:BR)+1,38,1),BO:BO),COUNTIF(OFFSET(BR55,-OFFSET(BR55,0,-4)+1,-COLUMNS($BB:BR)+1,38,1),BO:BO),COUNTIF(OFFSET(BR55,-OFFSET(BR55,0,-4)+1,-COLUMNS($BH:BR)+1,38,1),BO:BO),)</f>
        <v>22</v>
      </c>
      <c r="BS55" s="64">
        <f t="shared" ca="1" si="22"/>
        <v>6.4516129032258063E-2</v>
      </c>
    </row>
    <row r="56" spans="2:71" ht="13.5" customHeight="1" outlineLevel="1">
      <c r="B56" s="106">
        <v>10</v>
      </c>
      <c r="C56" s="52"/>
      <c r="D56" s="52" t="str">
        <f t="shared" ca="1" si="12"/>
        <v>EO</v>
      </c>
      <c r="E56" s="42"/>
      <c r="F56" s="42"/>
      <c r="G56" s="42"/>
      <c r="H56" s="42"/>
      <c r="I56" s="52"/>
      <c r="J56" s="52" t="str">
        <f t="shared" ca="1" si="13"/>
        <v>ES</v>
      </c>
      <c r="K56" s="78" t="s">
        <v>44</v>
      </c>
      <c r="L56" s="37"/>
      <c r="M56" s="37"/>
      <c r="N56" s="37" t="s">
        <v>45</v>
      </c>
      <c r="O56" s="52"/>
      <c r="P56" s="52" t="str">
        <f t="shared" ca="1" si="14"/>
        <v>ST</v>
      </c>
      <c r="Q56" s="42"/>
      <c r="R56" s="42"/>
      <c r="S56" s="42" t="s">
        <v>32</v>
      </c>
      <c r="T56" s="42"/>
      <c r="U56" s="52"/>
      <c r="V56" s="52" t="str">
        <f t="shared" ca="1" si="15"/>
        <v>ST</v>
      </c>
      <c r="W56" s="42">
        <v>3</v>
      </c>
      <c r="X56" s="42">
        <v>3</v>
      </c>
      <c r="Y56" s="42" t="s">
        <v>46</v>
      </c>
      <c r="Z56" s="42"/>
      <c r="AA56" s="52"/>
      <c r="AB56" s="52" t="str">
        <f t="shared" ca="1" si="16"/>
        <v>UI</v>
      </c>
      <c r="AC56" s="40">
        <v>2</v>
      </c>
      <c r="AD56" s="40">
        <v>0</v>
      </c>
      <c r="AE56" s="40" t="s">
        <v>33</v>
      </c>
      <c r="AF56" s="40"/>
      <c r="AG56" s="52"/>
      <c r="AH56" s="52" t="str">
        <f t="shared" ca="1" si="17"/>
        <v>UI</v>
      </c>
      <c r="AI56" s="40">
        <v>2</v>
      </c>
      <c r="AJ56" s="40">
        <v>4</v>
      </c>
      <c r="AK56" s="40" t="s">
        <v>31</v>
      </c>
      <c r="AL56" s="40"/>
      <c r="AM56" s="52"/>
      <c r="AN56" s="52"/>
      <c r="AO56" s="52" t="str">
        <f t="shared" ca="1" si="18"/>
        <v>TT</v>
      </c>
      <c r="AP56" s="93" t="s">
        <v>104</v>
      </c>
      <c r="AQ56" s="92"/>
      <c r="AR56" s="92"/>
      <c r="AS56" s="92" t="s">
        <v>21</v>
      </c>
      <c r="AT56" s="52"/>
      <c r="AU56" s="52" t="str">
        <f t="shared" ca="1" si="19"/>
        <v>••</v>
      </c>
      <c r="AV56" s="97"/>
      <c r="AW56" s="97"/>
      <c r="AX56" s="97"/>
      <c r="AY56" s="97"/>
      <c r="AZ56" s="52"/>
      <c r="BA56" s="52"/>
      <c r="BB56" s="52" t="str">
        <f t="shared" ca="1" si="20"/>
        <v>••</v>
      </c>
      <c r="BC56" s="39"/>
      <c r="BD56" s="39"/>
      <c r="BE56" s="39"/>
      <c r="BF56" s="39"/>
      <c r="BG56" s="52"/>
      <c r="BH56" s="52" t="str">
        <f t="shared" ca="1" si="21"/>
        <v>••</v>
      </c>
      <c r="BI56" s="39"/>
      <c r="BJ56" s="39"/>
      <c r="BK56" s="39"/>
      <c r="BL56" s="39"/>
      <c r="BM56" s="52"/>
      <c r="BN56" s="51">
        <v>10</v>
      </c>
      <c r="BO56" s="66" t="s">
        <v>45</v>
      </c>
      <c r="BP56" s="174">
        <f ca="1">SUM(COUNTIF(OFFSET(BP56,-OFFSET(BP56,0,-2)+1,-COLUMNS($D:BP)+1,38,1),BO:BO),
COUNTIF(OFFSET(BP56,-OFFSET(BP56,0,-2)+1,-COLUMNS($P:BP)+1,38,1),BO:BO),
COUNTIF(OFFSET(BP56,-OFFSET(BP56,0,-2)+1,-COLUMNS($AB:BP)+1,38,1),BO:BO),
COUNTIF(OFFSET(BP56,-OFFSET(BP56,0,-2)+1,-COLUMNS($AO:BP)+1,38,1),BO:BO),
COUNTIF(OFFSET(BP56,-OFFSET(BP56,0,-2)+1,-COLUMNS($BB:BP)+1,38,1),BO:BO),)</f>
        <v>24</v>
      </c>
      <c r="BQ56" s="174">
        <f ca="1">SUM(COUNTIF(OFFSET(BQ56,-OFFSET(BQ56,0,-3)+1,-COLUMNS($J:BQ)+1,38,1),BO:BO),
COUNTIF(OFFSET(BQ56,-OFFSET(BQ56,0,-3)+1,-COLUMNS($V:BQ)+1,38,1),BO:BO),
COUNTIF(OFFSET(BQ56,-OFFSET(BQ56,0,-3)+1,-COLUMNS($AH:BQ)+1,38,1),BO:BO),
COUNTIF(OFFSET(BQ56,-OFFSET(BQ56,0,-3)+1,-COLUMNS($AU:BQ)+1,38,1),BO:BO),
COUNTIF(OFFSET(BQ56,-OFFSET(BQ56,0,-3)+1,-COLUMNS($BH:BQ)+1,38,1),BO:BO),)</f>
        <v>16</v>
      </c>
      <c r="BR56" s="42">
        <f ca="1">SUM(COUNTIF(OFFSET(BR56,-OFFSET(BR56,0,-4)+1,-COLUMNS($D:BR)+1,38,1),BO:BO),COUNTIF(OFFSET(BR56,-OFFSET(BR56,0,-4)+1,-COLUMNS($J:BR)+1,38,1),BO:BO),COUNTIF(OFFSET(BR56,-OFFSET(BR56,0,-4)+1,-COLUMNS($P:BR)+1,38,1),BO:BO),COUNTIF(OFFSET(BR56,-OFFSET(BR56,0,-4)+1,-COLUMNS($V:BR)+1,38,1),BO:BO),COUNTIF(OFFSET(BR56,-OFFSET(BR56,0,-4)+1,-COLUMNS($AB:BR)+1,38,1),BO:BO),COUNTIF(OFFSET(BR56,-OFFSET(BR56,0,-4)+1,-COLUMNS($AH:BR)+1,38,1),BO:BO),COUNTIF(OFFSET(BR56,-OFFSET(BR56,0,-4)+1,-COLUMNS($AO:BR)+1,38,1),BO:BO),COUNTIF(OFFSET(BR56,-OFFSET(BR56,0,-4)+1,-COLUMNS($AU:BR)+1,38,1),BO:BO),COUNTIF(OFFSET(BR56,-OFFSET(BR56,0,-4)+1,-COLUMNS($BB:BR)+1,38,1),BO:BO),COUNTIF(OFFSET(BR56,-OFFSET(BR56,0,-4)+1,-COLUMNS($BH:BR)+1,38,1),BO:BO),)</f>
        <v>40</v>
      </c>
      <c r="BS56" s="64">
        <f t="shared" ca="1" si="22"/>
        <v>0.11730205278592376</v>
      </c>
    </row>
    <row r="57" spans="2:71" ht="13.5" customHeight="1" outlineLevel="1">
      <c r="B57" s="106">
        <v>11</v>
      </c>
      <c r="C57" s="52"/>
      <c r="D57" s="52" t="str">
        <f t="shared" ca="1" si="12"/>
        <v>AG</v>
      </c>
      <c r="E57" s="72" t="s">
        <v>48</v>
      </c>
      <c r="F57" s="36"/>
      <c r="G57" s="36"/>
      <c r="H57" s="36" t="s">
        <v>49</v>
      </c>
      <c r="I57" s="52"/>
      <c r="J57" s="52" t="str">
        <f t="shared" ca="1" si="13"/>
        <v>ES</v>
      </c>
      <c r="K57" s="42">
        <v>2</v>
      </c>
      <c r="L57" s="42">
        <v>0</v>
      </c>
      <c r="M57" s="42" t="s">
        <v>33</v>
      </c>
      <c r="N57" s="42"/>
      <c r="O57" s="52"/>
      <c r="P57" s="52" t="str">
        <f t="shared" ca="1" si="14"/>
        <v>ST</v>
      </c>
      <c r="Q57" s="42"/>
      <c r="R57" s="42"/>
      <c r="S57" s="42"/>
      <c r="T57" s="42"/>
      <c r="U57" s="52"/>
      <c r="V57" s="52" t="str">
        <f t="shared" ca="1" si="15"/>
        <v>ST</v>
      </c>
      <c r="W57" s="42"/>
      <c r="X57" s="42"/>
      <c r="Y57" s="42" t="s">
        <v>32</v>
      </c>
      <c r="Z57" s="42"/>
      <c r="AA57" s="52"/>
      <c r="AB57" s="52" t="str">
        <f t="shared" ca="1" si="16"/>
        <v>EO</v>
      </c>
      <c r="AC57" s="78" t="s">
        <v>50</v>
      </c>
      <c r="AD57" s="37"/>
      <c r="AE57" s="37"/>
      <c r="AF57" s="37" t="s">
        <v>39</v>
      </c>
      <c r="AG57" s="52"/>
      <c r="AH57" s="52" t="str">
        <f t="shared" ca="1" si="17"/>
        <v>UI</v>
      </c>
      <c r="AI57" s="40"/>
      <c r="AJ57" s="40"/>
      <c r="AK57" s="40" t="s">
        <v>32</v>
      </c>
      <c r="AL57" s="40"/>
      <c r="AM57" s="52"/>
      <c r="AN57" s="52"/>
      <c r="AO57" s="52" t="str">
        <f t="shared" ca="1" si="18"/>
        <v>TT</v>
      </c>
      <c r="AP57" s="90">
        <v>2</v>
      </c>
      <c r="AQ57" s="90">
        <v>0</v>
      </c>
      <c r="AR57" s="90" t="s">
        <v>31</v>
      </c>
      <c r="AS57" s="90"/>
      <c r="AT57" s="52"/>
      <c r="AU57" s="52" t="str">
        <f t="shared" ca="1" si="19"/>
        <v>TT</v>
      </c>
      <c r="AV57" s="96" t="s">
        <v>105</v>
      </c>
      <c r="AW57" s="95"/>
      <c r="AX57" s="95"/>
      <c r="AY57" s="95" t="s">
        <v>21</v>
      </c>
      <c r="AZ57" s="52"/>
      <c r="BA57" s="52"/>
      <c r="BB57" s="52" t="str">
        <f t="shared" ca="1" si="20"/>
        <v>••</v>
      </c>
      <c r="BC57" s="39"/>
      <c r="BD57" s="39"/>
      <c r="BE57" s="39"/>
      <c r="BF57" s="39"/>
      <c r="BG57" s="52"/>
      <c r="BH57" s="52" t="str">
        <f t="shared" ca="1" si="21"/>
        <v>••</v>
      </c>
      <c r="BI57" s="39"/>
      <c r="BJ57" s="39"/>
      <c r="BK57" s="39"/>
      <c r="BL57" s="39"/>
      <c r="BM57" s="52"/>
      <c r="BN57" s="51">
        <v>11</v>
      </c>
      <c r="BO57" s="66" t="s">
        <v>17</v>
      </c>
      <c r="BP57" s="174">
        <f ca="1">SUM(COUNTIF(OFFSET(BP57,-OFFSET(BP57,0,-2)+1,-COLUMNS($D:BP)+1,38,1),BO:BO),
COUNTIF(OFFSET(BP57,-OFFSET(BP57,0,-2)+1,-COLUMNS($P:BP)+1,38,1),BO:BO),
COUNTIF(OFFSET(BP57,-OFFSET(BP57,0,-2)+1,-COLUMNS($AB:BP)+1,38,1),BO:BO),
COUNTIF(OFFSET(BP57,-OFFSET(BP57,0,-2)+1,-COLUMNS($AO:BP)+1,38,1),BO:BO),
COUNTIF(OFFSET(BP57,-OFFSET(BP57,0,-2)+1,-COLUMNS($BB:BP)+1,38,1),BO:BO),)</f>
        <v>23</v>
      </c>
      <c r="BQ57" s="174">
        <f ca="1">SUM(COUNTIF(OFFSET(BQ57,-OFFSET(BQ57,0,-3)+1,-COLUMNS($J:BQ)+1,38,1),BO:BO),
COUNTIF(OFFSET(BQ57,-OFFSET(BQ57,0,-3)+1,-COLUMNS($V:BQ)+1,38,1),BO:BO),
COUNTIF(OFFSET(BQ57,-OFFSET(BQ57,0,-3)+1,-COLUMNS($AH:BQ)+1,38,1),BO:BO),
COUNTIF(OFFSET(BQ57,-OFFSET(BQ57,0,-3)+1,-COLUMNS($AU:BQ)+1,38,1),BO:BO),
COUNTIF(OFFSET(BQ57,-OFFSET(BQ57,0,-3)+1,-COLUMNS($BH:BQ)+1,38,1),BO:BO),)</f>
        <v>18</v>
      </c>
      <c r="BR57" s="42">
        <f ca="1">SUM(COUNTIF(OFFSET(BR57,-OFFSET(BR57,0,-4)+1,-COLUMNS($D:BR)+1,38,1),BO:BO),COUNTIF(OFFSET(BR57,-OFFSET(BR57,0,-4)+1,-COLUMNS($J:BR)+1,38,1),BO:BO),COUNTIF(OFFSET(BR57,-OFFSET(BR57,0,-4)+1,-COLUMNS($P:BR)+1,38,1),BO:BO),COUNTIF(OFFSET(BR57,-OFFSET(BR57,0,-4)+1,-COLUMNS($V:BR)+1,38,1),BO:BO),COUNTIF(OFFSET(BR57,-OFFSET(BR57,0,-4)+1,-COLUMNS($AB:BR)+1,38,1),BO:BO),COUNTIF(OFFSET(BR57,-OFFSET(BR57,0,-4)+1,-COLUMNS($AH:BR)+1,38,1),BO:BO),COUNTIF(OFFSET(BR57,-OFFSET(BR57,0,-4)+1,-COLUMNS($AO:BR)+1,38,1),BO:BO),COUNTIF(OFFSET(BR57,-OFFSET(BR57,0,-4)+1,-COLUMNS($AU:BR)+1,38,1),BO:BO),COUNTIF(OFFSET(BR57,-OFFSET(BR57,0,-4)+1,-COLUMNS($BB:BR)+1,38,1),BO:BO),COUNTIF(OFFSET(BR57,-OFFSET(BR57,0,-4)+1,-COLUMNS($BH:BR)+1,38,1),BO:BO),)</f>
        <v>41</v>
      </c>
      <c r="BS57" s="64">
        <f t="shared" ca="1" si="22"/>
        <v>0.12023460410557185</v>
      </c>
    </row>
    <row r="58" spans="2:71" ht="13.5" customHeight="1" outlineLevel="1">
      <c r="B58" s="106">
        <v>12</v>
      </c>
      <c r="C58" s="52"/>
      <c r="D58" s="52" t="str">
        <f t="shared" ca="1" si="12"/>
        <v>AG</v>
      </c>
      <c r="E58" s="41">
        <v>3</v>
      </c>
      <c r="F58" s="41">
        <v>4</v>
      </c>
      <c r="G58" s="41" t="s">
        <v>31</v>
      </c>
      <c r="H58" s="41"/>
      <c r="I58" s="52"/>
      <c r="J58" s="52" t="str">
        <f t="shared" ca="1" si="13"/>
        <v>EO</v>
      </c>
      <c r="K58" s="78" t="s">
        <v>51</v>
      </c>
      <c r="L58" s="37"/>
      <c r="M58" s="37"/>
      <c r="N58" s="37" t="s">
        <v>39</v>
      </c>
      <c r="O58" s="52"/>
      <c r="P58" s="52" t="str">
        <f t="shared" ca="1" si="14"/>
        <v>ST</v>
      </c>
      <c r="Q58" s="42"/>
      <c r="R58" s="42"/>
      <c r="S58" s="42"/>
      <c r="T58" s="42"/>
      <c r="U58" s="52"/>
      <c r="V58" s="52" t="str">
        <f t="shared" ca="1" si="15"/>
        <v>ST</v>
      </c>
      <c r="W58" s="42"/>
      <c r="X58" s="42"/>
      <c r="Y58" s="42"/>
      <c r="Z58" s="42"/>
      <c r="AA58" s="52"/>
      <c r="AB58" s="52" t="str">
        <f t="shared" ca="1" si="16"/>
        <v>EO</v>
      </c>
      <c r="AC58" s="42">
        <v>3</v>
      </c>
      <c r="AD58" s="42">
        <v>2</v>
      </c>
      <c r="AE58" s="42" t="s">
        <v>31</v>
      </c>
      <c r="AF58" s="42"/>
      <c r="AG58" s="52"/>
      <c r="AH58" s="52" t="str">
        <f t="shared" ca="1" si="17"/>
        <v>UI</v>
      </c>
      <c r="AI58" s="40"/>
      <c r="AJ58" s="40"/>
      <c r="AK58" s="40"/>
      <c r="AL58" s="40"/>
      <c r="AM58" s="52"/>
      <c r="AN58" s="52"/>
      <c r="AO58" s="52" t="str">
        <f t="shared" ca="1" si="18"/>
        <v>ST</v>
      </c>
      <c r="AP58" s="109" t="s">
        <v>106</v>
      </c>
      <c r="AQ58" s="108"/>
      <c r="AR58" s="108"/>
      <c r="AS58" s="108" t="s">
        <v>17</v>
      </c>
      <c r="AT58" s="52"/>
      <c r="AU58" s="52" t="str">
        <f t="shared" ca="1" si="19"/>
        <v>TT</v>
      </c>
      <c r="AV58" s="94">
        <v>2</v>
      </c>
      <c r="AW58" s="94">
        <v>0</v>
      </c>
      <c r="AX58" s="94" t="s">
        <v>31</v>
      </c>
      <c r="AY58" s="94"/>
      <c r="AZ58" s="52"/>
      <c r="BA58" s="52"/>
      <c r="BB58" s="52" t="str">
        <f t="shared" ca="1" si="20"/>
        <v>••</v>
      </c>
      <c r="BC58" s="39"/>
      <c r="BD58" s="39"/>
      <c r="BE58" s="39"/>
      <c r="BF58" s="39"/>
      <c r="BG58" s="52"/>
      <c r="BH58" s="52" t="str">
        <f t="shared" ca="1" si="21"/>
        <v>••</v>
      </c>
      <c r="BI58" s="39"/>
      <c r="BJ58" s="39"/>
      <c r="BK58" s="39"/>
      <c r="BL58" s="39"/>
      <c r="BM58" s="52"/>
      <c r="BN58" s="51">
        <v>12</v>
      </c>
      <c r="BO58" s="66" t="s">
        <v>52</v>
      </c>
      <c r="BP58" s="174">
        <f ca="1">SUM(COUNTIF(OFFSET(BP58,-OFFSET(BP58,0,-2)+1,-COLUMNS($D:BP)+1,38,1),BO:BO),
COUNTIF(OFFSET(BP58,-OFFSET(BP58,0,-2)+1,-COLUMNS($P:BP)+1,38,1),BO:BO),
COUNTIF(OFFSET(BP58,-OFFSET(BP58,0,-2)+1,-COLUMNS($AB:BP)+1,38,1),BO:BO),
COUNTIF(OFFSET(BP58,-OFFSET(BP58,0,-2)+1,-COLUMNS($AO:BP)+1,38,1),BO:BO),
COUNTIF(OFFSET(BP58,-OFFSET(BP58,0,-2)+1,-COLUMNS($BB:BP)+1,38,1),BO:BO),)</f>
        <v>0</v>
      </c>
      <c r="BQ58" s="174">
        <f ca="1">SUM(COUNTIF(OFFSET(BQ58,-OFFSET(BQ58,0,-3)+1,-COLUMNS($J:BQ)+1,38,1),BO:BO),
COUNTIF(OFFSET(BQ58,-OFFSET(BQ58,0,-3)+1,-COLUMNS($V:BQ)+1,38,1),BO:BO),
COUNTIF(OFFSET(BQ58,-OFFSET(BQ58,0,-3)+1,-COLUMNS($AH:BQ)+1,38,1),BO:BO),
COUNTIF(OFFSET(BQ58,-OFFSET(BQ58,0,-3)+1,-COLUMNS($AU:BQ)+1,38,1),BO:BO),
COUNTIF(OFFSET(BQ58,-OFFSET(BQ58,0,-3)+1,-COLUMNS($BH:BQ)+1,38,1),BO:BO),)</f>
        <v>0</v>
      </c>
      <c r="BR58" s="42">
        <f ca="1">SUM(COUNTIF(OFFSET(BR58,-OFFSET(BR58,0,-4)+1,-COLUMNS($D:BR)+1,38,1),BO:BO),COUNTIF(OFFSET(BR58,-OFFSET(BR58,0,-4)+1,-COLUMNS($J:BR)+1,38,1),BO:BO),COUNTIF(OFFSET(BR58,-OFFSET(BR58,0,-4)+1,-COLUMNS($P:BR)+1,38,1),BO:BO),COUNTIF(OFFSET(BR58,-OFFSET(BR58,0,-4)+1,-COLUMNS($V:BR)+1,38,1),BO:BO),COUNTIF(OFFSET(BR58,-OFFSET(BR58,0,-4)+1,-COLUMNS($AB:BR)+1,38,1),BO:BO),COUNTIF(OFFSET(BR58,-OFFSET(BR58,0,-4)+1,-COLUMNS($AH:BR)+1,38,1),BO:BO),COUNTIF(OFFSET(BR58,-OFFSET(BR58,0,-4)+1,-COLUMNS($AO:BR)+1,38,1),BO:BO),COUNTIF(OFFSET(BR58,-OFFSET(BR58,0,-4)+1,-COLUMNS($AU:BR)+1,38,1),BO:BO),COUNTIF(OFFSET(BR58,-OFFSET(BR58,0,-4)+1,-COLUMNS($BB:BR)+1,38,1),BO:BO),COUNTIF(OFFSET(BR58,-OFFSET(BR58,0,-4)+1,-COLUMNS($BH:BR)+1,38,1),BO:BO),)</f>
        <v>0</v>
      </c>
      <c r="BS58" s="64">
        <f t="shared" ca="1" si="22"/>
        <v>0</v>
      </c>
    </row>
    <row r="59" spans="2:71" ht="13.5" customHeight="1" outlineLevel="1">
      <c r="B59" s="106">
        <v>13</v>
      </c>
      <c r="C59" s="52"/>
      <c r="D59" s="52" t="str">
        <f t="shared" ca="1" si="12"/>
        <v>AG</v>
      </c>
      <c r="E59" s="41"/>
      <c r="F59" s="41"/>
      <c r="G59" s="41" t="s">
        <v>32</v>
      </c>
      <c r="H59" s="41"/>
      <c r="I59" s="52"/>
      <c r="J59" s="52" t="str">
        <f t="shared" ca="1" si="13"/>
        <v>EO</v>
      </c>
      <c r="K59" s="42">
        <v>2</v>
      </c>
      <c r="L59" s="42">
        <v>1</v>
      </c>
      <c r="M59" s="42" t="s">
        <v>31</v>
      </c>
      <c r="N59" s="42"/>
      <c r="O59" s="52"/>
      <c r="P59" s="52" t="str">
        <f t="shared" ca="1" si="14"/>
        <v>ST</v>
      </c>
      <c r="Q59" s="42"/>
      <c r="R59" s="42"/>
      <c r="S59" s="42"/>
      <c r="T59" s="42"/>
      <c r="U59" s="52"/>
      <c r="V59" s="52" t="str">
        <f t="shared" ca="1" si="15"/>
        <v>ST</v>
      </c>
      <c r="W59" s="42"/>
      <c r="X59" s="42"/>
      <c r="Y59" s="42"/>
      <c r="Z59" s="42"/>
      <c r="AA59" s="52"/>
      <c r="AB59" s="52" t="str">
        <f t="shared" ca="1" si="16"/>
        <v>EO</v>
      </c>
      <c r="AC59" s="42"/>
      <c r="AD59" s="42"/>
      <c r="AE59" s="42" t="s">
        <v>32</v>
      </c>
      <c r="AF59" s="42"/>
      <c r="AG59" s="52"/>
      <c r="AH59" s="52" t="str">
        <f t="shared" ca="1" si="17"/>
        <v>UI</v>
      </c>
      <c r="AI59" s="40"/>
      <c r="AJ59" s="40"/>
      <c r="AK59" s="40"/>
      <c r="AL59" s="40"/>
      <c r="AM59" s="52"/>
      <c r="AN59" s="52"/>
      <c r="AO59" s="52" t="str">
        <f t="shared" ca="1" si="18"/>
        <v>ST</v>
      </c>
      <c r="AP59" s="107">
        <v>3</v>
      </c>
      <c r="AQ59" s="107">
        <v>0</v>
      </c>
      <c r="AR59" s="107" t="s">
        <v>31</v>
      </c>
      <c r="AS59" s="107"/>
      <c r="AT59" s="52"/>
      <c r="AU59" s="52" t="str">
        <f t="shared" ca="1" si="19"/>
        <v>EO</v>
      </c>
      <c r="AV59" s="78" t="s">
        <v>55</v>
      </c>
      <c r="AW59" s="37"/>
      <c r="AX59" s="37"/>
      <c r="AY59" s="37" t="s">
        <v>39</v>
      </c>
      <c r="AZ59" s="52"/>
      <c r="BA59" s="52"/>
      <c r="BB59" s="52" t="str">
        <f t="shared" ca="1" si="20"/>
        <v>ET</v>
      </c>
      <c r="BC59" s="91" t="s">
        <v>53</v>
      </c>
      <c r="BD59" s="35"/>
      <c r="BE59" s="35"/>
      <c r="BF59" s="35" t="s">
        <v>54</v>
      </c>
      <c r="BG59" s="52"/>
      <c r="BH59" s="52" t="str">
        <f t="shared" ca="1" si="21"/>
        <v>••</v>
      </c>
      <c r="BI59" s="39"/>
      <c r="BJ59" s="39"/>
      <c r="BK59" s="39"/>
      <c r="BL59" s="39"/>
      <c r="BM59" s="52"/>
      <c r="BN59" s="51">
        <v>13</v>
      </c>
      <c r="BO59" s="62" t="s">
        <v>49</v>
      </c>
      <c r="BP59" s="175">
        <f ca="1">SUM(COUNTIF(OFFSET(BP59,-OFFSET(BP59,0,-2)+1,-COLUMNS($D:BP)+1,38,1),BO:BO),
COUNTIF(OFFSET(BP59,-OFFSET(BP59,0,-2)+1,-COLUMNS($P:BP)+1,38,1),BO:BO),
COUNTIF(OFFSET(BP59,-OFFSET(BP59,0,-2)+1,-COLUMNS($AB:BP)+1,38,1),BO:BO),
COUNTIF(OFFSET(BP59,-OFFSET(BP59,0,-2)+1,-COLUMNS($AO:BP)+1,38,1),BO:BO),
COUNTIF(OFFSET(BP59,-OFFSET(BP59,0,-2)+1,-COLUMNS($BB:BP)+1,38,1),BO:BO),)</f>
        <v>7</v>
      </c>
      <c r="BQ59" s="175">
        <f ca="1">SUM(COUNTIF(OFFSET(BQ59,-OFFSET(BQ59,0,-3)+1,-COLUMNS($J:BQ)+1,38,1),BO:BO),
COUNTIF(OFFSET(BQ59,-OFFSET(BQ59,0,-3)+1,-COLUMNS($V:BQ)+1,38,1),BO:BO),
COUNTIF(OFFSET(BQ59,-OFFSET(BQ59,0,-3)+1,-COLUMNS($AH:BQ)+1,38,1),BO:BO),
COUNTIF(OFFSET(BQ59,-OFFSET(BQ59,0,-3)+1,-COLUMNS($AU:BQ)+1,38,1),BO:BO),
COUNTIF(OFFSET(BQ59,-OFFSET(BQ59,0,-3)+1,-COLUMNS($BH:BQ)+1,38,1),BO:BO),)</f>
        <v>5</v>
      </c>
      <c r="BR59" s="41">
        <f ca="1">SUM(COUNTIF(OFFSET(BR59,-OFFSET(BR59,0,-4)+1,-COLUMNS($D:BR)+1,38,1),BO:BO),COUNTIF(OFFSET(BR59,-OFFSET(BR59,0,-4)+1,-COLUMNS($J:BR)+1,38,1),BO:BO),COUNTIF(OFFSET(BR59,-OFFSET(BR59,0,-4)+1,-COLUMNS($P:BR)+1,38,1),BO:BO),COUNTIF(OFFSET(BR59,-OFFSET(BR59,0,-4)+1,-COLUMNS($V:BR)+1,38,1),BO:BO),COUNTIF(OFFSET(BR59,-OFFSET(BR59,0,-4)+1,-COLUMNS($AB:BR)+1,38,1),BO:BO),COUNTIF(OFFSET(BR59,-OFFSET(BR59,0,-4)+1,-COLUMNS($AH:BR)+1,38,1),BO:BO),COUNTIF(OFFSET(BR59,-OFFSET(BR59,0,-4)+1,-COLUMNS($AO:BR)+1,38,1),BO:BO),COUNTIF(OFFSET(BR59,-OFFSET(BR59,0,-4)+1,-COLUMNS($AU:BR)+1,38,1),BO:BO),COUNTIF(OFFSET(BR59,-OFFSET(BR59,0,-4)+1,-COLUMNS($BB:BR)+1,38,1),BO:BO),COUNTIF(OFFSET(BR59,-OFFSET(BR59,0,-4)+1,-COLUMNS($BH:BR)+1,38,1),BO:BO),)</f>
        <v>12</v>
      </c>
      <c r="BS59" s="60">
        <f t="shared" ca="1" si="22"/>
        <v>3.519061583577713E-2</v>
      </c>
    </row>
    <row r="60" spans="2:71" ht="13.5" customHeight="1" outlineLevel="1">
      <c r="B60" s="106">
        <v>14</v>
      </c>
      <c r="C60" s="52"/>
      <c r="D60" s="52" t="str">
        <f t="shared" ca="1" si="12"/>
        <v>AG</v>
      </c>
      <c r="E60" s="41"/>
      <c r="F60" s="41"/>
      <c r="G60" s="41"/>
      <c r="H60" s="41"/>
      <c r="I60" s="52"/>
      <c r="J60" s="52" t="str">
        <f t="shared" ca="1" si="13"/>
        <v>EO</v>
      </c>
      <c r="K60" s="42"/>
      <c r="L60" s="42"/>
      <c r="M60" s="42" t="s">
        <v>32</v>
      </c>
      <c r="N60" s="42"/>
      <c r="O60" s="52"/>
      <c r="P60" s="52" t="str">
        <f t="shared" ca="1" si="14"/>
        <v>ES</v>
      </c>
      <c r="Q60" s="78" t="s">
        <v>44</v>
      </c>
      <c r="R60" s="37"/>
      <c r="S60" s="37"/>
      <c r="T60" s="37" t="s">
        <v>45</v>
      </c>
      <c r="U60" s="52"/>
      <c r="V60" s="52" t="str">
        <f t="shared" ca="1" si="15"/>
        <v>ST</v>
      </c>
      <c r="W60" s="42"/>
      <c r="X60" s="42"/>
      <c r="Y60" s="42"/>
      <c r="Z60" s="42"/>
      <c r="AA60" s="52"/>
      <c r="AB60" s="52" t="str">
        <f t="shared" ca="1" si="16"/>
        <v>EO</v>
      </c>
      <c r="AC60" s="42"/>
      <c r="AD60" s="42"/>
      <c r="AE60" s="42"/>
      <c r="AF60" s="42"/>
      <c r="AG60" s="52"/>
      <c r="AH60" s="52" t="str">
        <f t="shared" ca="1" si="17"/>
        <v>UI</v>
      </c>
      <c r="AI60" s="40"/>
      <c r="AJ60" s="40"/>
      <c r="AK60" s="40"/>
      <c r="AL60" s="40"/>
      <c r="AM60" s="52"/>
      <c r="AN60" s="52"/>
      <c r="AO60" s="52" t="str">
        <f t="shared" ca="1" si="18"/>
        <v>ST</v>
      </c>
      <c r="AP60" s="107"/>
      <c r="AQ60" s="107"/>
      <c r="AR60" s="107"/>
      <c r="AS60" s="107"/>
      <c r="AT60" s="52"/>
      <c r="AU60" s="52" t="str">
        <f t="shared" ca="1" si="19"/>
        <v>EO</v>
      </c>
      <c r="AV60" s="42">
        <v>1</v>
      </c>
      <c r="AW60" s="42">
        <v>1</v>
      </c>
      <c r="AX60" s="42" t="s">
        <v>32</v>
      </c>
      <c r="AY60" s="42"/>
      <c r="AZ60" s="52"/>
      <c r="BA60" s="52"/>
      <c r="BB60" s="52" t="str">
        <f t="shared" ca="1" si="20"/>
        <v>ET</v>
      </c>
      <c r="BC60" s="40">
        <v>2</v>
      </c>
      <c r="BD60" s="40">
        <v>0</v>
      </c>
      <c r="BE60" s="40" t="s">
        <v>33</v>
      </c>
      <c r="BF60" s="40"/>
      <c r="BG60" s="52"/>
      <c r="BH60" s="52" t="str">
        <f t="shared" ca="1" si="21"/>
        <v>••</v>
      </c>
      <c r="BI60" s="39"/>
      <c r="BJ60" s="39"/>
      <c r="BK60" s="39"/>
      <c r="BL60" s="39"/>
      <c r="BM60" s="52"/>
      <c r="BN60" s="51">
        <v>14</v>
      </c>
      <c r="BO60" s="62" t="s">
        <v>56</v>
      </c>
      <c r="BP60" s="175">
        <f ca="1">SUM(COUNTIF(OFFSET(BP60,-OFFSET(BP60,0,-2)+1,-COLUMNS($D:BP)+1,38,1),BO:BO),
COUNTIF(OFFSET(BP60,-OFFSET(BP60,0,-2)+1,-COLUMNS($P:BP)+1,38,1),BO:BO),
COUNTIF(OFFSET(BP60,-OFFSET(BP60,0,-2)+1,-COLUMNS($AB:BP)+1,38,1),BO:BO),
COUNTIF(OFFSET(BP60,-OFFSET(BP60,0,-2)+1,-COLUMNS($AO:BP)+1,38,1),BO:BO),
COUNTIF(OFFSET(BP60,-OFFSET(BP60,0,-2)+1,-COLUMNS($BB:BP)+1,38,1),BO:BO),)</f>
        <v>2</v>
      </c>
      <c r="BQ60" s="175">
        <f ca="1">SUM(COUNTIF(OFFSET(BQ60,-OFFSET(BQ60,0,-3)+1,-COLUMNS($J:BQ)+1,38,1),BO:BO),
COUNTIF(OFFSET(BQ60,-OFFSET(BQ60,0,-3)+1,-COLUMNS($V:BQ)+1,38,1),BO:BO),
COUNTIF(OFFSET(BQ60,-OFFSET(BQ60,0,-3)+1,-COLUMNS($AH:BQ)+1,38,1),BO:BO),
COUNTIF(OFFSET(BQ60,-OFFSET(BQ60,0,-3)+1,-COLUMNS($AU:BQ)+1,38,1),BO:BO),
COUNTIF(OFFSET(BQ60,-OFFSET(BQ60,0,-3)+1,-COLUMNS($BH:BQ)+1,38,1),BO:BO),)</f>
        <v>0</v>
      </c>
      <c r="BR60" s="41">
        <f ca="1">SUM(COUNTIF(OFFSET(BR60,-OFFSET(BR60,0,-4)+1,-COLUMNS($D:BR)+1,38,1),BO:BO),COUNTIF(OFFSET(BR60,-OFFSET(BR60,0,-4)+1,-COLUMNS($J:BR)+1,38,1),BO:BO),COUNTIF(OFFSET(BR60,-OFFSET(BR60,0,-4)+1,-COLUMNS($P:BR)+1,38,1),BO:BO),COUNTIF(OFFSET(BR60,-OFFSET(BR60,0,-4)+1,-COLUMNS($V:BR)+1,38,1),BO:BO),COUNTIF(OFFSET(BR60,-OFFSET(BR60,0,-4)+1,-COLUMNS($AB:BR)+1,38,1),BO:BO),COUNTIF(OFFSET(BR60,-OFFSET(BR60,0,-4)+1,-COLUMNS($AH:BR)+1,38,1),BO:BO),COUNTIF(OFFSET(BR60,-OFFSET(BR60,0,-4)+1,-COLUMNS($AO:BR)+1,38,1),BO:BO),COUNTIF(OFFSET(BR60,-OFFSET(BR60,0,-4)+1,-COLUMNS($AU:BR)+1,38,1),BO:BO),COUNTIF(OFFSET(BR60,-OFFSET(BR60,0,-4)+1,-COLUMNS($BB:BR)+1,38,1),BO:BO),COUNTIF(OFFSET(BR60,-OFFSET(BR60,0,-4)+1,-COLUMNS($BH:BR)+1,38,1),BO:BO),)</f>
        <v>2</v>
      </c>
      <c r="BS60" s="60">
        <f t="shared" ca="1" si="22"/>
        <v>5.8651026392961877E-3</v>
      </c>
    </row>
    <row r="61" spans="2:71" ht="13.5" customHeight="1" outlineLevel="1">
      <c r="B61" s="106">
        <v>15</v>
      </c>
      <c r="C61" s="52"/>
      <c r="D61" s="52" t="str">
        <f t="shared" ca="1" si="12"/>
        <v>AG</v>
      </c>
      <c r="E61" s="41"/>
      <c r="F61" s="41"/>
      <c r="G61" s="41"/>
      <c r="H61" s="41"/>
      <c r="I61" s="52"/>
      <c r="J61" s="52" t="str">
        <f t="shared" ca="1" si="13"/>
        <v>RA</v>
      </c>
      <c r="K61" s="72" t="s">
        <v>57</v>
      </c>
      <c r="L61" s="36"/>
      <c r="M61" s="36"/>
      <c r="N61" s="36" t="s">
        <v>58</v>
      </c>
      <c r="O61" s="52"/>
      <c r="P61" s="52" t="str">
        <f t="shared" ca="1" si="14"/>
        <v>ES</v>
      </c>
      <c r="Q61" s="42">
        <v>4</v>
      </c>
      <c r="R61" s="42">
        <v>4</v>
      </c>
      <c r="S61" s="42" t="s">
        <v>31</v>
      </c>
      <c r="T61" s="42"/>
      <c r="U61" s="52"/>
      <c r="V61" s="52" t="str">
        <f t="shared" ca="1" si="15"/>
        <v>ES</v>
      </c>
      <c r="W61" s="78" t="s">
        <v>44</v>
      </c>
      <c r="X61" s="37"/>
      <c r="Y61" s="37"/>
      <c r="Z61" s="37" t="s">
        <v>45</v>
      </c>
      <c r="AA61" s="52"/>
      <c r="AB61" s="52" t="str">
        <f t="shared" ca="1" si="16"/>
        <v>EO</v>
      </c>
      <c r="AC61" s="42"/>
      <c r="AD61" s="42"/>
      <c r="AE61" s="42"/>
      <c r="AF61" s="42"/>
      <c r="AG61" s="52"/>
      <c r="AH61" s="52" t="str">
        <f t="shared" ca="1" si="17"/>
        <v>EK</v>
      </c>
      <c r="AI61" s="78" t="s">
        <v>59</v>
      </c>
      <c r="AJ61" s="37"/>
      <c r="AK61" s="37"/>
      <c r="AL61" s="37" t="s">
        <v>43</v>
      </c>
      <c r="AM61" s="52"/>
      <c r="AN61" s="52"/>
      <c r="AO61" s="52" t="str">
        <f t="shared" ca="1" si="18"/>
        <v>ES</v>
      </c>
      <c r="AP61" s="89" t="s">
        <v>44</v>
      </c>
      <c r="AQ61" s="88"/>
      <c r="AR61" s="88"/>
      <c r="AS61" s="88" t="s">
        <v>45</v>
      </c>
      <c r="AT61" s="52"/>
      <c r="AU61" s="52" t="str">
        <f t="shared" ca="1" si="19"/>
        <v>EK</v>
      </c>
      <c r="AV61" s="78" t="s">
        <v>61</v>
      </c>
      <c r="AW61" s="37"/>
      <c r="AX61" s="37"/>
      <c r="AY61" s="37" t="s">
        <v>43</v>
      </c>
      <c r="AZ61" s="52"/>
      <c r="BA61" s="52"/>
      <c r="BB61" s="52" t="str">
        <f t="shared" ca="1" si="20"/>
        <v>ST</v>
      </c>
      <c r="BC61" s="78" t="s">
        <v>42</v>
      </c>
      <c r="BD61" s="37"/>
      <c r="BE61" s="37"/>
      <c r="BF61" s="37" t="s">
        <v>17</v>
      </c>
      <c r="BG61" s="52"/>
      <c r="BH61" s="52" t="str">
        <f t="shared" ca="1" si="21"/>
        <v>••</v>
      </c>
      <c r="BI61" s="39"/>
      <c r="BJ61" s="39"/>
      <c r="BK61" s="39"/>
      <c r="BL61" s="39"/>
      <c r="BM61" s="52"/>
      <c r="BN61" s="51">
        <v>15</v>
      </c>
      <c r="BO61" s="62" t="s">
        <v>58</v>
      </c>
      <c r="BP61" s="175">
        <f ca="1">SUM(COUNTIF(OFFSET(BP61,-OFFSET(BP61,0,-2)+1,-COLUMNS($D:BP)+1,38,1),BO:BO),
COUNTIF(OFFSET(BP61,-OFFSET(BP61,0,-2)+1,-COLUMNS($P:BP)+1,38,1),BO:BO),
COUNTIF(OFFSET(BP61,-OFFSET(BP61,0,-2)+1,-COLUMNS($AB:BP)+1,38,1),BO:BO),
COUNTIF(OFFSET(BP61,-OFFSET(BP61,0,-2)+1,-COLUMNS($AO:BP)+1,38,1),BO:BO),
COUNTIF(OFFSET(BP61,-OFFSET(BP61,0,-2)+1,-COLUMNS($BB:BP)+1,38,1),BO:BO),)</f>
        <v>12</v>
      </c>
      <c r="BQ61" s="175">
        <f ca="1">SUM(COUNTIF(OFFSET(BQ61,-OFFSET(BQ61,0,-3)+1,-COLUMNS($J:BQ)+1,38,1),BO:BO),
COUNTIF(OFFSET(BQ61,-OFFSET(BQ61,0,-3)+1,-COLUMNS($V:BQ)+1,38,1),BO:BO),
COUNTIF(OFFSET(BQ61,-OFFSET(BQ61,0,-3)+1,-COLUMNS($AH:BQ)+1,38,1),BO:BO),
COUNTIF(OFFSET(BQ61,-OFFSET(BQ61,0,-3)+1,-COLUMNS($AU:BQ)+1,38,1),BO:BO),
COUNTIF(OFFSET(BQ61,-OFFSET(BQ61,0,-3)+1,-COLUMNS($BH:BQ)+1,38,1),BO:BO),)</f>
        <v>10</v>
      </c>
      <c r="BR61" s="41">
        <f ca="1">SUM(COUNTIF(OFFSET(BR61,-OFFSET(BR61,0,-4)+1,-COLUMNS($D:BR)+1,38,1),BO:BO),COUNTIF(OFFSET(BR61,-OFFSET(BR61,0,-4)+1,-COLUMNS($J:BR)+1,38,1),BO:BO),COUNTIF(OFFSET(BR61,-OFFSET(BR61,0,-4)+1,-COLUMNS($P:BR)+1,38,1),BO:BO),COUNTIF(OFFSET(BR61,-OFFSET(BR61,0,-4)+1,-COLUMNS($V:BR)+1,38,1),BO:BO),COUNTIF(OFFSET(BR61,-OFFSET(BR61,0,-4)+1,-COLUMNS($AB:BR)+1,38,1),BO:BO),COUNTIF(OFFSET(BR61,-OFFSET(BR61,0,-4)+1,-COLUMNS($AH:BR)+1,38,1),BO:BO),COUNTIF(OFFSET(BR61,-OFFSET(BR61,0,-4)+1,-COLUMNS($AO:BR)+1,38,1),BO:BO),COUNTIF(OFFSET(BR61,-OFFSET(BR61,0,-4)+1,-COLUMNS($AU:BR)+1,38,1),BO:BO),COUNTIF(OFFSET(BR61,-OFFSET(BR61,0,-4)+1,-COLUMNS($BB:BR)+1,38,1),BO:BO),COUNTIF(OFFSET(BR61,-OFFSET(BR61,0,-4)+1,-COLUMNS($BH:BR)+1,38,1),BO:BO),)</f>
        <v>22</v>
      </c>
      <c r="BS61" s="60">
        <f t="shared" ca="1" si="22"/>
        <v>6.4516129032258063E-2</v>
      </c>
    </row>
    <row r="62" spans="2:71" ht="13.5" customHeight="1" outlineLevel="1">
      <c r="B62" s="106">
        <v>16</v>
      </c>
      <c r="C62" s="52"/>
      <c r="D62" s="52" t="str">
        <f t="shared" ca="1" si="12"/>
        <v>AG</v>
      </c>
      <c r="E62" s="41"/>
      <c r="F62" s="41"/>
      <c r="G62" s="41"/>
      <c r="H62" s="41"/>
      <c r="I62" s="52"/>
      <c r="J62" s="52" t="str">
        <f t="shared" ca="1" si="13"/>
        <v>RA</v>
      </c>
      <c r="K62" s="41">
        <v>0</v>
      </c>
      <c r="L62" s="41">
        <v>2</v>
      </c>
      <c r="M62" s="41" t="s">
        <v>32</v>
      </c>
      <c r="N62" s="41"/>
      <c r="O62" s="52"/>
      <c r="P62" s="52" t="str">
        <f t="shared" ca="1" si="14"/>
        <v>ES</v>
      </c>
      <c r="Q62" s="42"/>
      <c r="R62" s="42"/>
      <c r="S62" s="42" t="s">
        <v>32</v>
      </c>
      <c r="T62" s="42"/>
      <c r="U62" s="52"/>
      <c r="V62" s="52" t="str">
        <f t="shared" ca="1" si="15"/>
        <v>ES</v>
      </c>
      <c r="W62" s="42">
        <v>4</v>
      </c>
      <c r="X62" s="42">
        <v>4</v>
      </c>
      <c r="Y62" s="42" t="s">
        <v>31</v>
      </c>
      <c r="Z62" s="42"/>
      <c r="AA62" s="52"/>
      <c r="AB62" s="52" t="str">
        <f t="shared" ca="1" si="16"/>
        <v>ST</v>
      </c>
      <c r="AC62" s="78" t="s">
        <v>60</v>
      </c>
      <c r="AD62" s="37"/>
      <c r="AE62" s="37"/>
      <c r="AF62" s="37" t="s">
        <v>17</v>
      </c>
      <c r="AG62" s="52"/>
      <c r="AH62" s="52" t="str">
        <f t="shared" ca="1" si="17"/>
        <v>EK</v>
      </c>
      <c r="AI62" s="42">
        <v>1</v>
      </c>
      <c r="AJ62" s="42">
        <v>1</v>
      </c>
      <c r="AK62" s="42" t="s">
        <v>32</v>
      </c>
      <c r="AL62" s="42"/>
      <c r="AM62" s="52"/>
      <c r="AN62" s="52"/>
      <c r="AO62" s="52" t="str">
        <f t="shared" ca="1" si="18"/>
        <v>ES</v>
      </c>
      <c r="AP62" s="87">
        <v>2</v>
      </c>
      <c r="AQ62" s="87">
        <v>2</v>
      </c>
      <c r="AR62" s="87" t="s">
        <v>31</v>
      </c>
      <c r="AS62" s="87"/>
      <c r="AT62" s="52"/>
      <c r="AU62" s="52" t="str">
        <f t="shared" ca="1" si="19"/>
        <v>EK</v>
      </c>
      <c r="AV62" s="42">
        <v>2</v>
      </c>
      <c r="AW62" s="42">
        <v>4</v>
      </c>
      <c r="AX62" s="42" t="s">
        <v>31</v>
      </c>
      <c r="AY62" s="42"/>
      <c r="AZ62" s="52"/>
      <c r="BA62" s="52"/>
      <c r="BB62" s="52" t="str">
        <f t="shared" ca="1" si="20"/>
        <v>ST</v>
      </c>
      <c r="BC62" s="42">
        <v>2</v>
      </c>
      <c r="BD62" s="42">
        <v>0</v>
      </c>
      <c r="BE62" s="42" t="s">
        <v>33</v>
      </c>
      <c r="BF62" s="42"/>
      <c r="BG62" s="52"/>
      <c r="BH62" s="52" t="str">
        <f t="shared" ca="1" si="21"/>
        <v>••</v>
      </c>
      <c r="BI62" s="39"/>
      <c r="BJ62" s="39"/>
      <c r="BK62" s="39"/>
      <c r="BL62" s="39"/>
      <c r="BM62" s="52"/>
      <c r="BN62" s="51">
        <v>16</v>
      </c>
      <c r="BO62" s="62" t="s">
        <v>54</v>
      </c>
      <c r="BP62" s="175">
        <f ca="1">SUM(COUNTIF(OFFSET(BP62,-OFFSET(BP62,0,-2)+1,-COLUMNS($D:BP)+1,38,1),BO:BO),
COUNTIF(OFFSET(BP62,-OFFSET(BP62,0,-2)+1,-COLUMNS($P:BP)+1,38,1),BO:BO),
COUNTIF(OFFSET(BP62,-OFFSET(BP62,0,-2)+1,-COLUMNS($AB:BP)+1,38,1),BO:BO),
COUNTIF(OFFSET(BP62,-OFFSET(BP62,0,-2)+1,-COLUMNS($AO:BP)+1,38,1),BO:BO),
COUNTIF(OFFSET(BP62,-OFFSET(BP62,0,-2)+1,-COLUMNS($BB:BP)+1,38,1),BO:BO),)</f>
        <v>18</v>
      </c>
      <c r="BQ62" s="175">
        <f ca="1">SUM(COUNTIF(OFFSET(BQ62,-OFFSET(BQ62,0,-3)+1,-COLUMNS($J:BQ)+1,38,1),BO:BO),
COUNTIF(OFFSET(BQ62,-OFFSET(BQ62,0,-3)+1,-COLUMNS($V:BQ)+1,38,1),BO:BO),
COUNTIF(OFFSET(BQ62,-OFFSET(BQ62,0,-3)+1,-COLUMNS($AH:BQ)+1,38,1),BO:BO),
COUNTIF(OFFSET(BQ62,-OFFSET(BQ62,0,-3)+1,-COLUMNS($AU:BQ)+1,38,1),BO:BO),
COUNTIF(OFFSET(BQ62,-OFFSET(BQ62,0,-3)+1,-COLUMNS($BH:BQ)+1,38,1),BO:BO),)</f>
        <v>11</v>
      </c>
      <c r="BR62" s="41">
        <f ca="1">SUM(COUNTIF(OFFSET(BR62,-OFFSET(BR62,0,-4)+1,-COLUMNS($D:BR)+1,38,1),BO:BO),COUNTIF(OFFSET(BR62,-OFFSET(BR62,0,-4)+1,-COLUMNS($J:BR)+1,38,1),BO:BO),COUNTIF(OFFSET(BR62,-OFFSET(BR62,0,-4)+1,-COLUMNS($P:BR)+1,38,1),BO:BO),COUNTIF(OFFSET(BR62,-OFFSET(BR62,0,-4)+1,-COLUMNS($V:BR)+1,38,1),BO:BO),COUNTIF(OFFSET(BR62,-OFFSET(BR62,0,-4)+1,-COLUMNS($AB:BR)+1,38,1),BO:BO),COUNTIF(OFFSET(BR62,-OFFSET(BR62,0,-4)+1,-COLUMNS($AH:BR)+1,38,1),BO:BO),COUNTIF(OFFSET(BR62,-OFFSET(BR62,0,-4)+1,-COLUMNS($AO:BR)+1,38,1),BO:BO),COUNTIF(OFFSET(BR62,-OFFSET(BR62,0,-4)+1,-COLUMNS($AU:BR)+1,38,1),BO:BO),COUNTIF(OFFSET(BR62,-OFFSET(BR62,0,-4)+1,-COLUMNS($BB:BR)+1,38,1),BO:BO),COUNTIF(OFFSET(BR62,-OFFSET(BR62,0,-4)+1,-COLUMNS($BH:BR)+1,38,1),BO:BO),)</f>
        <v>29</v>
      </c>
      <c r="BS62" s="60">
        <f t="shared" ca="1" si="22"/>
        <v>8.5043988269794715E-2</v>
      </c>
    </row>
    <row r="63" spans="2:71" ht="13.5" customHeight="1" outlineLevel="1">
      <c r="B63" s="106">
        <v>17</v>
      </c>
      <c r="C63" s="52"/>
      <c r="D63" s="52" t="str">
        <f t="shared" ca="1" si="12"/>
        <v>AG</v>
      </c>
      <c r="E63" s="41"/>
      <c r="F63" s="41"/>
      <c r="G63" s="41"/>
      <c r="H63" s="41"/>
      <c r="I63" s="52"/>
      <c r="J63" s="52" t="str">
        <f t="shared" ca="1" si="13"/>
        <v>RA</v>
      </c>
      <c r="K63" s="72" t="s">
        <v>62</v>
      </c>
      <c r="L63" s="36"/>
      <c r="M63" s="36"/>
      <c r="N63" s="36" t="s">
        <v>58</v>
      </c>
      <c r="O63" s="52"/>
      <c r="P63" s="52" t="str">
        <f t="shared" ca="1" si="14"/>
        <v>ES</v>
      </c>
      <c r="Q63" s="42"/>
      <c r="R63" s="42"/>
      <c r="S63" s="42"/>
      <c r="T63" s="42"/>
      <c r="U63" s="52"/>
      <c r="V63" s="52" t="str">
        <f t="shared" ca="1" si="15"/>
        <v>ES</v>
      </c>
      <c r="W63" s="42"/>
      <c r="X63" s="42"/>
      <c r="Y63" s="42" t="s">
        <v>32</v>
      </c>
      <c r="Z63" s="42"/>
      <c r="AA63" s="52"/>
      <c r="AB63" s="52" t="str">
        <f t="shared" ca="1" si="16"/>
        <v>ST</v>
      </c>
      <c r="AC63" s="42">
        <v>2</v>
      </c>
      <c r="AD63" s="42">
        <v>3</v>
      </c>
      <c r="AE63" s="42" t="s">
        <v>31</v>
      </c>
      <c r="AF63" s="42"/>
      <c r="AG63" s="52"/>
      <c r="AH63" s="52" t="str">
        <f t="shared" ca="1" si="17"/>
        <v>ST</v>
      </c>
      <c r="AI63" s="78" t="s">
        <v>47</v>
      </c>
      <c r="AJ63" s="37"/>
      <c r="AK63" s="37"/>
      <c r="AL63" s="37" t="s">
        <v>17</v>
      </c>
      <c r="AM63" s="52"/>
      <c r="AN63" s="52"/>
      <c r="AO63" s="52" t="str">
        <f t="shared" ca="1" si="18"/>
        <v>ES</v>
      </c>
      <c r="AP63" s="87"/>
      <c r="AQ63" s="87"/>
      <c r="AR63" s="87" t="s">
        <v>32</v>
      </c>
      <c r="AS63" s="87"/>
      <c r="AT63" s="52"/>
      <c r="AU63" s="52" t="str">
        <f t="shared" ca="1" si="19"/>
        <v>EK</v>
      </c>
      <c r="AV63" s="42"/>
      <c r="AW63" s="42"/>
      <c r="AX63" s="42" t="s">
        <v>32</v>
      </c>
      <c r="AY63" s="42"/>
      <c r="AZ63" s="52"/>
      <c r="BA63" s="52"/>
      <c r="BB63" s="52" t="str">
        <f t="shared" ca="1" si="20"/>
        <v>EO</v>
      </c>
      <c r="BC63" s="78" t="s">
        <v>55</v>
      </c>
      <c r="BD63" s="37"/>
      <c r="BE63" s="37"/>
      <c r="BF63" s="37" t="s">
        <v>39</v>
      </c>
      <c r="BG63" s="52"/>
      <c r="BH63" s="52" t="str">
        <f t="shared" ca="1" si="21"/>
        <v>••</v>
      </c>
      <c r="BI63" s="39"/>
      <c r="BJ63" s="39"/>
      <c r="BK63" s="39"/>
      <c r="BL63" s="39"/>
      <c r="BM63" s="52"/>
      <c r="BN63" s="51">
        <v>17</v>
      </c>
      <c r="BO63" s="57" t="s">
        <v>39</v>
      </c>
      <c r="BP63" s="176">
        <f ca="1">SUM(COUNTIF(OFFSET(BP63,-OFFSET(BP63,0,-2)+1,-COLUMNS($D:BP)+1,38,1),BO:BO),
COUNTIF(OFFSET(BP63,-OFFSET(BP63,0,-2)+1,-COLUMNS($P:BP)+1,38,1),BO:BO),
COUNTIF(OFFSET(BP63,-OFFSET(BP63,0,-2)+1,-COLUMNS($AB:BP)+1,38,1),BO:BO),
COUNTIF(OFFSET(BP63,-OFFSET(BP63,0,-2)+1,-COLUMNS($AO:BP)+1,38,1),BO:BO),
COUNTIF(OFFSET(BP63,-OFFSET(BP63,0,-2)+1,-COLUMNS($BB:BP)+1,38,1),BO:BO),)</f>
        <v>10</v>
      </c>
      <c r="BQ63" s="176">
        <f ca="1">SUM(COUNTIF(OFFSET(BQ63,-OFFSET(BQ63,0,-3)+1,-COLUMNS($J:BQ)+1,38,1),BO:BO),
COUNTIF(OFFSET(BQ63,-OFFSET(BQ63,0,-3)+1,-COLUMNS($V:BQ)+1,38,1),BO:BO),
COUNTIF(OFFSET(BQ63,-OFFSET(BQ63,0,-3)+1,-COLUMNS($AH:BQ)+1,38,1),BO:BO),
COUNTIF(OFFSET(BQ63,-OFFSET(BQ63,0,-3)+1,-COLUMNS($AU:BQ)+1,38,1),BO:BO),
COUNTIF(OFFSET(BQ63,-OFFSET(BQ63,0,-3)+1,-COLUMNS($BH:BQ)+1,38,1),BO:BO),)</f>
        <v>5</v>
      </c>
      <c r="BR63" s="55">
        <f ca="1">SUM(COUNTIF(OFFSET(BR63,-OFFSET(BR63,0,-4)+1,-COLUMNS($D:BR)+1,38,1),BO:BO),COUNTIF(OFFSET(BR63,-OFFSET(BR63,0,-4)+1,-COLUMNS($J:BR)+1,38,1),BO:BO),COUNTIF(OFFSET(BR63,-OFFSET(BR63,0,-4)+1,-COLUMNS($P:BR)+1,38,1),BO:BO),COUNTIF(OFFSET(BR63,-OFFSET(BR63,0,-4)+1,-COLUMNS($V:BR)+1,38,1),BO:BO),COUNTIF(OFFSET(BR63,-OFFSET(BR63,0,-4)+1,-COLUMNS($AB:BR)+1,38,1),BO:BO),COUNTIF(OFFSET(BR63,-OFFSET(BR63,0,-4)+1,-COLUMNS($AH:BR)+1,38,1),BO:BO),COUNTIF(OFFSET(BR63,-OFFSET(BR63,0,-4)+1,-COLUMNS($AO:BR)+1,38,1),BO:BO),COUNTIF(OFFSET(BR63,-OFFSET(BR63,0,-4)+1,-COLUMNS($AU:BR)+1,38,1),BO:BO),COUNTIF(OFFSET(BR63,-OFFSET(BR63,0,-4)+1,-COLUMNS($BB:BR)+1,38,1),BO:BO),COUNTIF(OFFSET(BR63,-OFFSET(BR63,0,-4)+1,-COLUMNS($BH:BR)+1,38,1),BO:BO),)</f>
        <v>15</v>
      </c>
      <c r="BS63" s="54">
        <f t="shared" ca="1" si="22"/>
        <v>4.398826979472141E-2</v>
      </c>
    </row>
    <row r="64" spans="2:71" ht="13.5" customHeight="1" outlineLevel="1">
      <c r="B64" s="106">
        <v>18</v>
      </c>
      <c r="C64" s="52"/>
      <c r="D64" s="52" t="str">
        <f t="shared" ca="1" si="12"/>
        <v>RA</v>
      </c>
      <c r="E64" s="72" t="s">
        <v>57</v>
      </c>
      <c r="F64" s="36"/>
      <c r="G64" s="36"/>
      <c r="H64" s="36" t="s">
        <v>58</v>
      </c>
      <c r="I64" s="52"/>
      <c r="J64" s="52" t="str">
        <f t="shared" ca="1" si="13"/>
        <v>RA</v>
      </c>
      <c r="K64" s="41">
        <v>0</v>
      </c>
      <c r="L64" s="41">
        <v>2</v>
      </c>
      <c r="M64" s="41" t="s">
        <v>32</v>
      </c>
      <c r="N64" s="41"/>
      <c r="O64" s="52"/>
      <c r="P64" s="52" t="str">
        <f t="shared" ca="1" si="14"/>
        <v>ES</v>
      </c>
      <c r="Q64" s="42"/>
      <c r="R64" s="42"/>
      <c r="S64" s="42"/>
      <c r="T64" s="42"/>
      <c r="U64" s="52"/>
      <c r="V64" s="52" t="str">
        <f t="shared" ca="1" si="15"/>
        <v>ES</v>
      </c>
      <c r="W64" s="42"/>
      <c r="X64" s="42"/>
      <c r="Y64" s="42"/>
      <c r="Z64" s="42"/>
      <c r="AA64" s="52"/>
      <c r="AB64" s="52" t="str">
        <f t="shared" ca="1" si="16"/>
        <v>ST</v>
      </c>
      <c r="AC64" s="42"/>
      <c r="AD64" s="42"/>
      <c r="AE64" s="42" t="s">
        <v>32</v>
      </c>
      <c r="AF64" s="42"/>
      <c r="AG64" s="52"/>
      <c r="AH64" s="52" t="str">
        <f t="shared" ca="1" si="17"/>
        <v>ST</v>
      </c>
      <c r="AI64" s="42">
        <v>3</v>
      </c>
      <c r="AJ64" s="42">
        <v>3</v>
      </c>
      <c r="AK64" s="42" t="s">
        <v>31</v>
      </c>
      <c r="AL64" s="42"/>
      <c r="AM64" s="52"/>
      <c r="AN64" s="52"/>
      <c r="AO64" s="52" t="str">
        <f t="shared" ca="1" si="18"/>
        <v>ES</v>
      </c>
      <c r="AP64" s="87"/>
      <c r="AQ64" s="87"/>
      <c r="AR64" s="87"/>
      <c r="AS64" s="87"/>
      <c r="AT64" s="52"/>
      <c r="AU64" s="52" t="str">
        <f t="shared" ca="1" si="19"/>
        <v>EK</v>
      </c>
      <c r="AV64" s="42"/>
      <c r="AW64" s="42"/>
      <c r="AX64" s="42"/>
      <c r="AY64" s="42"/>
      <c r="AZ64" s="52"/>
      <c r="BA64" s="52"/>
      <c r="BB64" s="52" t="str">
        <f t="shared" ca="1" si="20"/>
        <v>EO</v>
      </c>
      <c r="BC64" s="42">
        <v>1</v>
      </c>
      <c r="BD64" s="42">
        <v>1</v>
      </c>
      <c r="BE64" s="42" t="s">
        <v>31</v>
      </c>
      <c r="BF64" s="42"/>
      <c r="BG64" s="52"/>
      <c r="BH64" s="52" t="str">
        <f t="shared" ca="1" si="21"/>
        <v>••</v>
      </c>
      <c r="BI64" s="39"/>
      <c r="BJ64" s="39"/>
      <c r="BK64" s="39"/>
      <c r="BL64" s="39"/>
      <c r="BM64" s="52"/>
      <c r="BN64" s="51">
        <v>18</v>
      </c>
      <c r="BO64" s="57" t="s">
        <v>64</v>
      </c>
      <c r="BP64" s="176">
        <f ca="1">SUM(COUNTIF(OFFSET(BP64,-OFFSET(BP64,0,-2)+1,-COLUMNS($D:BP)+1,38,1),BO:BO),
COUNTIF(OFFSET(BP64,-OFFSET(BP64,0,-2)+1,-COLUMNS($P:BP)+1,38,1),BO:BO),
COUNTIF(OFFSET(BP64,-OFFSET(BP64,0,-2)+1,-COLUMNS($AB:BP)+1,38,1),BO:BO),
COUNTIF(OFFSET(BP64,-OFFSET(BP64,0,-2)+1,-COLUMNS($AO:BP)+1,38,1),BO:BO),
COUNTIF(OFFSET(BP64,-OFFSET(BP64,0,-2)+1,-COLUMNS($BB:BP)+1,38,1),BO:BO),)</f>
        <v>12</v>
      </c>
      <c r="BQ64" s="176">
        <f ca="1">SUM(COUNTIF(OFFSET(BQ64,-OFFSET(BQ64,0,-3)+1,-COLUMNS($J:BQ)+1,38,1),BO:BO),
COUNTIF(OFFSET(BQ64,-OFFSET(BQ64,0,-3)+1,-COLUMNS($V:BQ)+1,38,1),BO:BO),
COUNTIF(OFFSET(BQ64,-OFFSET(BQ64,0,-3)+1,-COLUMNS($AH:BQ)+1,38,1),BO:BO),
COUNTIF(OFFSET(BQ64,-OFFSET(BQ64,0,-3)+1,-COLUMNS($AU:BQ)+1,38,1),BO:BO),
COUNTIF(OFFSET(BQ64,-OFFSET(BQ64,0,-3)+1,-COLUMNS($BH:BQ)+1,38,1),BO:BO),)</f>
        <v>9</v>
      </c>
      <c r="BR64" s="55">
        <f ca="1">SUM(COUNTIF(OFFSET(BR64,-OFFSET(BR64,0,-4)+1,-COLUMNS($D:BR)+1,38,1),BO:BO),COUNTIF(OFFSET(BR64,-OFFSET(BR64,0,-4)+1,-COLUMNS($J:BR)+1,38,1),BO:BO),COUNTIF(OFFSET(BR64,-OFFSET(BR64,0,-4)+1,-COLUMNS($P:BR)+1,38,1),BO:BO),COUNTIF(OFFSET(BR64,-OFFSET(BR64,0,-4)+1,-COLUMNS($V:BR)+1,38,1),BO:BO),COUNTIF(OFFSET(BR64,-OFFSET(BR64,0,-4)+1,-COLUMNS($AB:BR)+1,38,1),BO:BO),COUNTIF(OFFSET(BR64,-OFFSET(BR64,0,-4)+1,-COLUMNS($AH:BR)+1,38,1),BO:BO),COUNTIF(OFFSET(BR64,-OFFSET(BR64,0,-4)+1,-COLUMNS($AO:BR)+1,38,1),BO:BO),COUNTIF(OFFSET(BR64,-OFFSET(BR64,0,-4)+1,-COLUMNS($AU:BR)+1,38,1),BO:BO),COUNTIF(OFFSET(BR64,-OFFSET(BR64,0,-4)+1,-COLUMNS($BB:BR)+1,38,1),BO:BO),COUNTIF(OFFSET(BR64,-OFFSET(BR64,0,-4)+1,-COLUMNS($BH:BR)+1,38,1),BO:BO),)</f>
        <v>21</v>
      </c>
      <c r="BS64" s="54">
        <f t="shared" ca="1" si="22"/>
        <v>6.1583577712609971E-2</v>
      </c>
    </row>
    <row r="65" spans="2:71" ht="13.5" customHeight="1" outlineLevel="1">
      <c r="B65" s="106">
        <v>19</v>
      </c>
      <c r="C65" s="52"/>
      <c r="D65" s="52" t="str">
        <f t="shared" ca="1" si="12"/>
        <v>RA</v>
      </c>
      <c r="E65" s="41">
        <v>0</v>
      </c>
      <c r="F65" s="41">
        <v>4</v>
      </c>
      <c r="G65" s="41" t="s">
        <v>32</v>
      </c>
      <c r="H65" s="41"/>
      <c r="I65" s="52"/>
      <c r="J65" s="52" t="str">
        <f t="shared" ca="1" si="13"/>
        <v>AG</v>
      </c>
      <c r="K65" s="72" t="s">
        <v>48</v>
      </c>
      <c r="L65" s="36"/>
      <c r="M65" s="36"/>
      <c r="N65" s="36" t="s">
        <v>49</v>
      </c>
      <c r="O65" s="52"/>
      <c r="P65" s="52" t="str">
        <f t="shared" ca="1" si="14"/>
        <v>ES</v>
      </c>
      <c r="Q65" s="42"/>
      <c r="R65" s="42"/>
      <c r="S65" s="42"/>
      <c r="T65" s="42"/>
      <c r="U65" s="52"/>
      <c r="V65" s="52" t="str">
        <f t="shared" ca="1" si="15"/>
        <v>ES</v>
      </c>
      <c r="W65" s="42"/>
      <c r="X65" s="42"/>
      <c r="Y65" s="42"/>
      <c r="Z65" s="42"/>
      <c r="AA65" s="52"/>
      <c r="AB65" s="52" t="str">
        <f t="shared" ca="1" si="16"/>
        <v>ST</v>
      </c>
      <c r="AC65" s="42"/>
      <c r="AD65" s="42"/>
      <c r="AE65" s="42"/>
      <c r="AF65" s="42"/>
      <c r="AG65" s="52"/>
      <c r="AH65" s="52" t="str">
        <f t="shared" ca="1" si="17"/>
        <v>ST</v>
      </c>
      <c r="AI65" s="42"/>
      <c r="AJ65" s="42"/>
      <c r="AK65" s="42" t="s">
        <v>32</v>
      </c>
      <c r="AL65" s="42"/>
      <c r="AM65" s="52"/>
      <c r="AN65" s="52"/>
      <c r="AO65" s="52" t="str">
        <f t="shared" ca="1" si="18"/>
        <v>ES</v>
      </c>
      <c r="AP65" s="78" t="s">
        <v>63</v>
      </c>
      <c r="AQ65" s="37"/>
      <c r="AR65" s="37"/>
      <c r="AS65" s="37" t="s">
        <v>45</v>
      </c>
      <c r="AT65" s="52"/>
      <c r="AU65" s="52" t="str">
        <f t="shared" ca="1" si="19"/>
        <v>EK</v>
      </c>
      <c r="AV65" s="42"/>
      <c r="AW65" s="42"/>
      <c r="AX65" s="42"/>
      <c r="AY65" s="42"/>
      <c r="AZ65" s="52"/>
      <c r="BA65" s="52"/>
      <c r="BB65" s="52" t="str">
        <f t="shared" ca="1" si="20"/>
        <v>EK</v>
      </c>
      <c r="BC65" s="78" t="s">
        <v>59</v>
      </c>
      <c r="BD65" s="37"/>
      <c r="BE65" s="37"/>
      <c r="BF65" s="37" t="s">
        <v>43</v>
      </c>
      <c r="BG65" s="52"/>
      <c r="BH65" s="52" t="str">
        <f t="shared" ca="1" si="21"/>
        <v>••</v>
      </c>
      <c r="BI65" s="39"/>
      <c r="BJ65" s="39"/>
      <c r="BK65" s="39"/>
      <c r="BL65" s="39"/>
      <c r="BM65" s="52"/>
      <c r="BN65" s="51">
        <v>19</v>
      </c>
      <c r="BO65" s="57" t="s">
        <v>65</v>
      </c>
      <c r="BP65" s="176">
        <f ca="1">SUM(COUNTIF(OFFSET(BP65,-OFFSET(BP65,0,-2)+1,-COLUMNS($D:BP)+1,38,1),BO:BO),
COUNTIF(OFFSET(BP65,-OFFSET(BP65,0,-2)+1,-COLUMNS($P:BP)+1,38,1),BO:BO),
COUNTIF(OFFSET(BP65,-OFFSET(BP65,0,-2)+1,-COLUMNS($AB:BP)+1,38,1),BO:BO),
COUNTIF(OFFSET(BP65,-OFFSET(BP65,0,-2)+1,-COLUMNS($AO:BP)+1,38,1),BO:BO),
COUNTIF(OFFSET(BP65,-OFFSET(BP65,0,-2)+1,-COLUMNS($BB:BP)+1,38,1),BO:BO),)</f>
        <v>8</v>
      </c>
      <c r="BQ65" s="176">
        <f ca="1">SUM(COUNTIF(OFFSET(BQ65,-OFFSET(BQ65,0,-3)+1,-COLUMNS($J:BQ)+1,38,1),BO:BO),
COUNTIF(OFFSET(BQ65,-OFFSET(BQ65,0,-3)+1,-COLUMNS($V:BQ)+1,38,1),BO:BO),
COUNTIF(OFFSET(BQ65,-OFFSET(BQ65,0,-3)+1,-COLUMNS($AH:BQ)+1,38,1),BO:BO),
COUNTIF(OFFSET(BQ65,-OFFSET(BQ65,0,-3)+1,-COLUMNS($AU:BQ)+1,38,1),BO:BO),
COUNTIF(OFFSET(BQ65,-OFFSET(BQ65,0,-3)+1,-COLUMNS($BH:BQ)+1,38,1),BO:BO),)</f>
        <v>10</v>
      </c>
      <c r="BR65" s="55">
        <f ca="1">SUM(COUNTIF(OFFSET(BR65,-OFFSET(BR65,0,-4)+1,-COLUMNS($D:BR)+1,38,1),BO:BO),COUNTIF(OFFSET(BR65,-OFFSET(BR65,0,-4)+1,-COLUMNS($J:BR)+1,38,1),BO:BO),COUNTIF(OFFSET(BR65,-OFFSET(BR65,0,-4)+1,-COLUMNS($P:BR)+1,38,1),BO:BO),COUNTIF(OFFSET(BR65,-OFFSET(BR65,0,-4)+1,-COLUMNS($V:BR)+1,38,1),BO:BO),COUNTIF(OFFSET(BR65,-OFFSET(BR65,0,-4)+1,-COLUMNS($AB:BR)+1,38,1),BO:BO),COUNTIF(OFFSET(BR65,-OFFSET(BR65,0,-4)+1,-COLUMNS($AH:BR)+1,38,1),BO:BO),COUNTIF(OFFSET(BR65,-OFFSET(BR65,0,-4)+1,-COLUMNS($AO:BR)+1,38,1),BO:BO),COUNTIF(OFFSET(BR65,-OFFSET(BR65,0,-4)+1,-COLUMNS($AU:BR)+1,38,1),BO:BO),COUNTIF(OFFSET(BR65,-OFFSET(BR65,0,-4)+1,-COLUMNS($BB:BR)+1,38,1),BO:BO),COUNTIF(OFFSET(BR65,-OFFSET(BR65,0,-4)+1,-COLUMNS($BH:BR)+1,38,1),BO:BO),)</f>
        <v>18</v>
      </c>
      <c r="BS65" s="54">
        <f t="shared" ca="1" si="22"/>
        <v>5.2785923753665691E-2</v>
      </c>
    </row>
    <row r="66" spans="2:71" ht="13.5" customHeight="1" outlineLevel="1">
      <c r="B66" s="106">
        <v>20</v>
      </c>
      <c r="C66" s="52"/>
      <c r="D66" s="52" t="str">
        <f t="shared" ca="1" si="12"/>
        <v>RA</v>
      </c>
      <c r="E66" s="41"/>
      <c r="F66" s="41"/>
      <c r="G66" s="41"/>
      <c r="H66" s="41"/>
      <c r="I66" s="52"/>
      <c r="J66" s="52" t="str">
        <f t="shared" ca="1" si="13"/>
        <v>AG</v>
      </c>
      <c r="K66" s="41">
        <v>3</v>
      </c>
      <c r="L66" s="41">
        <v>2</v>
      </c>
      <c r="M66" s="41" t="s">
        <v>31</v>
      </c>
      <c r="N66" s="41"/>
      <c r="O66" s="52"/>
      <c r="P66" s="52" t="str">
        <f t="shared" ca="1" si="14"/>
        <v>ES</v>
      </c>
      <c r="Q66" s="42"/>
      <c r="R66" s="42"/>
      <c r="S66" s="42"/>
      <c r="T66" s="42"/>
      <c r="U66" s="52"/>
      <c r="V66" s="52" t="str">
        <f t="shared" ca="1" si="15"/>
        <v>ES</v>
      </c>
      <c r="W66" s="42"/>
      <c r="X66" s="42"/>
      <c r="Y66" s="42"/>
      <c r="Z66" s="42"/>
      <c r="AA66" s="52"/>
      <c r="AB66" s="52" t="str">
        <f t="shared" ca="1" si="16"/>
        <v>ST</v>
      </c>
      <c r="AC66" s="42"/>
      <c r="AD66" s="42"/>
      <c r="AE66" s="42"/>
      <c r="AF66" s="42"/>
      <c r="AG66" s="52"/>
      <c r="AH66" s="52" t="str">
        <f t="shared" ca="1" si="17"/>
        <v>ST</v>
      </c>
      <c r="AI66" s="42"/>
      <c r="AJ66" s="42"/>
      <c r="AK66" s="42"/>
      <c r="AL66" s="42"/>
      <c r="AM66" s="52"/>
      <c r="AN66" s="52"/>
      <c r="AO66" s="52" t="str">
        <f t="shared" ca="1" si="18"/>
        <v>ES</v>
      </c>
      <c r="AP66" s="42">
        <v>2</v>
      </c>
      <c r="AQ66" s="42">
        <v>4</v>
      </c>
      <c r="AR66" s="42" t="s">
        <v>31</v>
      </c>
      <c r="AS66" s="42"/>
      <c r="AT66" s="52"/>
      <c r="AU66" s="52" t="str">
        <f t="shared" ca="1" si="19"/>
        <v>EK</v>
      </c>
      <c r="AV66" s="42"/>
      <c r="AW66" s="42"/>
      <c r="AX66" s="42"/>
      <c r="AY66" s="42"/>
      <c r="AZ66" s="52"/>
      <c r="BA66" s="52"/>
      <c r="BB66" s="52" t="str">
        <f t="shared" ca="1" si="20"/>
        <v>EK</v>
      </c>
      <c r="BC66" s="42">
        <v>2</v>
      </c>
      <c r="BD66" s="42">
        <v>1</v>
      </c>
      <c r="BE66" s="42" t="s">
        <v>31</v>
      </c>
      <c r="BF66" s="42"/>
      <c r="BG66" s="52"/>
      <c r="BH66" s="52" t="str">
        <f t="shared" ca="1" si="21"/>
        <v>••</v>
      </c>
      <c r="BI66" s="39"/>
      <c r="BJ66" s="39"/>
      <c r="BK66" s="39"/>
      <c r="BL66" s="39"/>
      <c r="BM66" s="52"/>
      <c r="BN66" s="51">
        <v>20</v>
      </c>
      <c r="BO66" s="57"/>
      <c r="BP66" s="176"/>
      <c r="BQ66" s="176"/>
      <c r="BR66" s="55"/>
      <c r="BS66" s="54"/>
    </row>
    <row r="67" spans="2:71" ht="13.5" customHeight="1" outlineLevel="1">
      <c r="B67" s="106">
        <v>21</v>
      </c>
      <c r="C67" s="52"/>
      <c r="D67" s="52" t="str">
        <f t="shared" ca="1" si="12"/>
        <v>RA</v>
      </c>
      <c r="E67" s="41"/>
      <c r="F67" s="41"/>
      <c r="G67" s="41"/>
      <c r="H67" s="41"/>
      <c r="I67" s="52"/>
      <c r="J67" s="52" t="str">
        <f t="shared" ca="1" si="13"/>
        <v>AG</v>
      </c>
      <c r="K67" s="41"/>
      <c r="L67" s="41"/>
      <c r="M67" s="41" t="s">
        <v>32</v>
      </c>
      <c r="N67" s="41"/>
      <c r="O67" s="52"/>
      <c r="P67" s="52" t="str">
        <f t="shared" ca="1" si="14"/>
        <v>ES</v>
      </c>
      <c r="Q67" s="42"/>
      <c r="R67" s="42"/>
      <c r="S67" s="42"/>
      <c r="T67" s="42"/>
      <c r="U67" s="52"/>
      <c r="V67" s="52" t="str">
        <f t="shared" ca="1" si="15"/>
        <v>ES</v>
      </c>
      <c r="W67" s="42"/>
      <c r="X67" s="42"/>
      <c r="Y67" s="42"/>
      <c r="Z67" s="42"/>
      <c r="AA67" s="52"/>
      <c r="AB67" s="52" t="str">
        <f t="shared" ca="1" si="16"/>
        <v>ES</v>
      </c>
      <c r="AC67" s="78" t="s">
        <v>44</v>
      </c>
      <c r="AD67" s="37"/>
      <c r="AE67" s="37"/>
      <c r="AF67" s="37" t="s">
        <v>45</v>
      </c>
      <c r="AG67" s="52"/>
      <c r="AH67" s="52" t="str">
        <f t="shared" ca="1" si="17"/>
        <v>ST</v>
      </c>
      <c r="AI67" s="42"/>
      <c r="AJ67" s="42"/>
      <c r="AK67" s="42"/>
      <c r="AL67" s="42"/>
      <c r="AM67" s="52"/>
      <c r="AN67" s="52"/>
      <c r="AO67" s="52" t="str">
        <f t="shared" ca="1" si="18"/>
        <v>ES</v>
      </c>
      <c r="AP67" s="42"/>
      <c r="AQ67" s="42"/>
      <c r="AR67" s="42" t="s">
        <v>32</v>
      </c>
      <c r="AS67" s="42"/>
      <c r="AT67" s="52"/>
      <c r="AU67" s="52" t="str">
        <f t="shared" ca="1" si="19"/>
        <v>EK</v>
      </c>
      <c r="AV67" s="78" t="s">
        <v>67</v>
      </c>
      <c r="AW67" s="37"/>
      <c r="AX67" s="37"/>
      <c r="AY67" s="37" t="s">
        <v>43</v>
      </c>
      <c r="AZ67" s="52"/>
      <c r="BA67" s="52"/>
      <c r="BB67" s="52" t="str">
        <f t="shared" ca="1" si="20"/>
        <v>EK</v>
      </c>
      <c r="BC67" s="42"/>
      <c r="BD67" s="42"/>
      <c r="BE67" s="42"/>
      <c r="BF67" s="42"/>
      <c r="BG67" s="52"/>
      <c r="BH67" s="52" t="str">
        <f t="shared" ca="1" si="21"/>
        <v>••</v>
      </c>
      <c r="BI67" s="39"/>
      <c r="BJ67" s="39"/>
      <c r="BK67" s="39"/>
      <c r="BL67" s="39"/>
      <c r="BM67" s="52"/>
      <c r="BN67" s="51">
        <v>21</v>
      </c>
      <c r="BO67" s="57"/>
      <c r="BP67" s="176"/>
      <c r="BQ67" s="176"/>
      <c r="BR67" s="55"/>
      <c r="BS67" s="54"/>
    </row>
    <row r="68" spans="2:71" ht="13.5" customHeight="1" outlineLevel="1">
      <c r="B68" s="106">
        <v>22</v>
      </c>
      <c r="C68" s="52"/>
      <c r="D68" s="52" t="str">
        <f t="shared" ca="1" si="12"/>
        <v>RA</v>
      </c>
      <c r="E68" s="72" t="s">
        <v>62</v>
      </c>
      <c r="F68" s="36"/>
      <c r="G68" s="36"/>
      <c r="H68" s="36" t="s">
        <v>58</v>
      </c>
      <c r="I68" s="52"/>
      <c r="J68" s="52" t="str">
        <f t="shared" ca="1" si="13"/>
        <v>AG</v>
      </c>
      <c r="K68" s="41"/>
      <c r="L68" s="41"/>
      <c r="M68" s="41"/>
      <c r="N68" s="41"/>
      <c r="O68" s="52"/>
      <c r="P68" s="52" t="str">
        <f t="shared" ca="1" si="14"/>
        <v>ET</v>
      </c>
      <c r="Q68" s="68" t="s">
        <v>66</v>
      </c>
      <c r="R68" s="67"/>
      <c r="S68" s="67"/>
      <c r="T68" s="67" t="s">
        <v>54</v>
      </c>
      <c r="U68" s="52"/>
      <c r="V68" s="52" t="str">
        <f t="shared" ca="1" si="15"/>
        <v>ES</v>
      </c>
      <c r="W68" s="42"/>
      <c r="X68" s="42"/>
      <c r="Y68" s="42"/>
      <c r="Z68" s="42"/>
      <c r="AA68" s="52"/>
      <c r="AB68" s="52" t="str">
        <f t="shared" ca="1" si="16"/>
        <v>ES</v>
      </c>
      <c r="AC68" s="42">
        <v>3</v>
      </c>
      <c r="AD68" s="42">
        <v>3</v>
      </c>
      <c r="AE68" s="42" t="s">
        <v>31</v>
      </c>
      <c r="AF68" s="42"/>
      <c r="AG68" s="52"/>
      <c r="AH68" s="52" t="str">
        <f t="shared" ca="1" si="17"/>
        <v>ST</v>
      </c>
      <c r="AI68" s="42"/>
      <c r="AJ68" s="42"/>
      <c r="AK68" s="42"/>
      <c r="AL68" s="42"/>
      <c r="AM68" s="52"/>
      <c r="AN68" s="52"/>
      <c r="AO68" s="52" t="str">
        <f t="shared" ca="1" si="18"/>
        <v>ES</v>
      </c>
      <c r="AP68" s="42"/>
      <c r="AQ68" s="42"/>
      <c r="AR68" s="42"/>
      <c r="AS68" s="42"/>
      <c r="AT68" s="52"/>
      <c r="AU68" s="52" t="str">
        <f t="shared" ca="1" si="19"/>
        <v>EK</v>
      </c>
      <c r="AV68" s="42">
        <v>2</v>
      </c>
      <c r="AW68" s="42">
        <v>0</v>
      </c>
      <c r="AX68" s="42" t="s">
        <v>33</v>
      </c>
      <c r="AY68" s="42"/>
      <c r="AZ68" s="52"/>
      <c r="BA68" s="52"/>
      <c r="BB68" s="52" t="str">
        <f t="shared" ca="1" si="20"/>
        <v>EK</v>
      </c>
      <c r="BC68" s="78" t="s">
        <v>63</v>
      </c>
      <c r="BD68" s="37"/>
      <c r="BE68" s="37"/>
      <c r="BF68" s="37" t="s">
        <v>43</v>
      </c>
      <c r="BG68" s="52"/>
      <c r="BH68" s="52" t="str">
        <f t="shared" ca="1" si="21"/>
        <v>••</v>
      </c>
      <c r="BI68" s="39"/>
      <c r="BJ68" s="39"/>
      <c r="BK68" s="39"/>
      <c r="BL68" s="39"/>
      <c r="BM68" s="52"/>
      <c r="BN68" s="51">
        <v>22</v>
      </c>
      <c r="BO68" s="57" t="s">
        <v>68</v>
      </c>
      <c r="BP68" s="176">
        <f ca="1">SUM(COUNTIF(OFFSET(BP68,-OFFSET(BP68,0,-2)+1,-COLUMNS($D:BP)+1,38,1),BO:BO),
COUNTIF(OFFSET(BP68,-OFFSET(BP68,0,-2)+1,-COLUMNS($P:BP)+1,38,1),BO:BO),
COUNTIF(OFFSET(BP68,-OFFSET(BP68,0,-2)+1,-COLUMNS($AB:BP)+1,38,1),BO:BO),
COUNTIF(OFFSET(BP68,-OFFSET(BP68,0,-2)+1,-COLUMNS($AO:BP)+1,38,1),BO:BO),
COUNTIF(OFFSET(BP68,-OFFSET(BP68,0,-2)+1,-COLUMNS($BB:BP)+1,38,1),BO:BO),)</f>
        <v>0</v>
      </c>
      <c r="BQ68" s="176">
        <f ca="1">SUM(COUNTIF(OFFSET(BQ68,-OFFSET(BQ68,0,-3)+1,-COLUMNS($J:BQ)+1,38,1),BO:BO),
COUNTIF(OFFSET(BQ68,-OFFSET(BQ68,0,-3)+1,-COLUMNS($V:BQ)+1,38,1),BO:BO),
COUNTIF(OFFSET(BQ68,-OFFSET(BQ68,0,-3)+1,-COLUMNS($AH:BQ)+1,38,1),BO:BO),
COUNTIF(OFFSET(BQ68,-OFFSET(BQ68,0,-3)+1,-COLUMNS($AU:BQ)+1,38,1),BO:BO),
COUNTIF(OFFSET(BQ68,-OFFSET(BQ68,0,-3)+1,-COLUMNS($BH:BQ)+1,38,1),BO:BO),)</f>
        <v>2</v>
      </c>
      <c r="BR68" s="55">
        <f ca="1">SUM(COUNTIF(OFFSET(BR68,-OFFSET(BR68,0,-4)+1,-COLUMNS($D:BR)+1,38,1),BO:BO),COUNTIF(OFFSET(BR68,-OFFSET(BR68,0,-4)+1,-COLUMNS($J:BR)+1,38,1),BO:BO),COUNTIF(OFFSET(BR68,-OFFSET(BR68,0,-4)+1,-COLUMNS($P:BR)+1,38,1),BO:BO),COUNTIF(OFFSET(BR68,-OFFSET(BR68,0,-4)+1,-COLUMNS($V:BR)+1,38,1),BO:BO),COUNTIF(OFFSET(BR68,-OFFSET(BR68,0,-4)+1,-COLUMNS($AB:BR)+1,38,1),BO:BO),COUNTIF(OFFSET(BR68,-OFFSET(BR68,0,-4)+1,-COLUMNS($AH:BR)+1,38,1),BO:BO),COUNTIF(OFFSET(BR68,-OFFSET(BR68,0,-4)+1,-COLUMNS($AO:BR)+1,38,1),BO:BO),COUNTIF(OFFSET(BR68,-OFFSET(BR68,0,-4)+1,-COLUMNS($AU:BR)+1,38,1),BO:BO),COUNTIF(OFFSET(BR68,-OFFSET(BR68,0,-4)+1,-COLUMNS($BB:BR)+1,38,1),BO:BO),COUNTIF(OFFSET(BR68,-OFFSET(BR68,0,-4)+1,-COLUMNS($BH:BR)+1,38,1),BO:BO),)</f>
        <v>2</v>
      </c>
      <c r="BS68" s="54">
        <f ca="1">BR:BR/$BR$41</f>
        <v>5.8651026392961877E-3</v>
      </c>
    </row>
    <row r="69" spans="2:71" ht="13.5" customHeight="1" outlineLevel="1">
      <c r="B69" s="106">
        <v>23</v>
      </c>
      <c r="C69" s="52"/>
      <c r="D69" s="52" t="str">
        <f t="shared" ca="1" si="12"/>
        <v>RA</v>
      </c>
      <c r="E69" s="41">
        <v>0</v>
      </c>
      <c r="F69" s="41">
        <v>2</v>
      </c>
      <c r="G69" s="41" t="s">
        <v>31</v>
      </c>
      <c r="H69" s="41"/>
      <c r="I69" s="52"/>
      <c r="J69" s="52" t="str">
        <f t="shared" ca="1" si="13"/>
        <v>AG</v>
      </c>
      <c r="K69" s="41"/>
      <c r="L69" s="41"/>
      <c r="M69" s="41"/>
      <c r="N69" s="41"/>
      <c r="O69" s="52"/>
      <c r="P69" s="52" t="str">
        <f t="shared" ca="1" si="14"/>
        <v>ET</v>
      </c>
      <c r="Q69" s="63">
        <v>3</v>
      </c>
      <c r="R69" s="63">
        <v>1</v>
      </c>
      <c r="S69" s="63" t="s">
        <v>31</v>
      </c>
      <c r="T69" s="63"/>
      <c r="U69" s="52"/>
      <c r="V69" s="52" t="str">
        <f t="shared" ca="1" si="15"/>
        <v>EG</v>
      </c>
      <c r="W69" s="78" t="s">
        <v>69</v>
      </c>
      <c r="X69" s="37"/>
      <c r="Y69" s="37"/>
      <c r="Z69" s="37" t="s">
        <v>40</v>
      </c>
      <c r="AA69" s="52"/>
      <c r="AB69" s="52" t="str">
        <f t="shared" ca="1" si="16"/>
        <v>ES</v>
      </c>
      <c r="AC69" s="42"/>
      <c r="AD69" s="42"/>
      <c r="AE69" s="42" t="s">
        <v>32</v>
      </c>
      <c r="AF69" s="42"/>
      <c r="AG69" s="52"/>
      <c r="AH69" s="52" t="str">
        <f t="shared" ca="1" si="17"/>
        <v>ES</v>
      </c>
      <c r="AI69" s="78" t="s">
        <v>44</v>
      </c>
      <c r="AJ69" s="37"/>
      <c r="AK69" s="37"/>
      <c r="AL69" s="37" t="s">
        <v>45</v>
      </c>
      <c r="AM69" s="52"/>
      <c r="AN69" s="52"/>
      <c r="AO69" s="52" t="str">
        <f t="shared" ca="1" si="18"/>
        <v>ES</v>
      </c>
      <c r="AP69" s="42"/>
      <c r="AQ69" s="42"/>
      <c r="AR69" s="42"/>
      <c r="AS69" s="42"/>
      <c r="AT69" s="52"/>
      <c r="AU69" s="52" t="str">
        <f t="shared" ca="1" si="19"/>
        <v>ET</v>
      </c>
      <c r="AV69" s="68" t="s">
        <v>66</v>
      </c>
      <c r="AW69" s="67"/>
      <c r="AX69" s="67"/>
      <c r="AY69" s="67" t="s">
        <v>54</v>
      </c>
      <c r="AZ69" s="52"/>
      <c r="BA69" s="52"/>
      <c r="BB69" s="52" t="str">
        <f t="shared" ca="1" si="20"/>
        <v>EK</v>
      </c>
      <c r="BC69" s="42">
        <v>3</v>
      </c>
      <c r="BD69" s="42">
        <v>5</v>
      </c>
      <c r="BE69" s="42" t="s">
        <v>31</v>
      </c>
      <c r="BF69" s="42"/>
      <c r="BG69" s="52"/>
      <c r="BH69" s="52" t="str">
        <f t="shared" ca="1" si="21"/>
        <v>••</v>
      </c>
      <c r="BI69" s="39"/>
      <c r="BJ69" s="39"/>
      <c r="BK69" s="39"/>
      <c r="BL69" s="39"/>
      <c r="BM69" s="52"/>
      <c r="BN69" s="51">
        <v>23</v>
      </c>
    </row>
    <row r="70" spans="2:71" ht="13.5" customHeight="1" outlineLevel="1">
      <c r="B70" s="106">
        <v>24</v>
      </c>
      <c r="C70" s="52"/>
      <c r="D70" s="52" t="str">
        <f t="shared" ca="1" si="12"/>
        <v>TE</v>
      </c>
      <c r="E70" s="59" t="s">
        <v>70</v>
      </c>
      <c r="F70" s="58"/>
      <c r="G70" s="59"/>
      <c r="H70" s="58" t="s">
        <v>64</v>
      </c>
      <c r="I70" s="52"/>
      <c r="J70" s="52" t="str">
        <f t="shared" ca="1" si="13"/>
        <v>TE</v>
      </c>
      <c r="K70" s="59" t="s">
        <v>71</v>
      </c>
      <c r="L70" s="58"/>
      <c r="M70" s="59"/>
      <c r="N70" s="58" t="s">
        <v>64</v>
      </c>
      <c r="O70" s="52"/>
      <c r="P70" s="52" t="str">
        <f t="shared" ca="1" si="14"/>
        <v>ET</v>
      </c>
      <c r="Q70" s="63"/>
      <c r="R70" s="63"/>
      <c r="S70" s="63" t="s">
        <v>32</v>
      </c>
      <c r="T70" s="63"/>
      <c r="U70" s="52"/>
      <c r="V70" s="52" t="str">
        <f t="shared" ca="1" si="15"/>
        <v>EG</v>
      </c>
      <c r="W70" s="42">
        <v>3</v>
      </c>
      <c r="X70" s="42">
        <v>0</v>
      </c>
      <c r="Y70" s="42" t="s">
        <v>31</v>
      </c>
      <c r="Z70" s="42"/>
      <c r="AA70" s="52"/>
      <c r="AB70" s="52" t="str">
        <f t="shared" ca="1" si="16"/>
        <v>ES</v>
      </c>
      <c r="AC70" s="42"/>
      <c r="AD70" s="42"/>
      <c r="AE70" s="42"/>
      <c r="AF70" s="42"/>
      <c r="AG70" s="52"/>
      <c r="AH70" s="52" t="str">
        <f t="shared" ca="1" si="17"/>
        <v>ES</v>
      </c>
      <c r="AI70" s="42">
        <v>4</v>
      </c>
      <c r="AJ70" s="42">
        <v>2</v>
      </c>
      <c r="AK70" s="42" t="s">
        <v>31</v>
      </c>
      <c r="AL70" s="42"/>
      <c r="AM70" s="52"/>
      <c r="AN70" s="52"/>
      <c r="AO70" s="52" t="str">
        <f t="shared" ca="1" si="18"/>
        <v>ES</v>
      </c>
      <c r="AP70" s="42"/>
      <c r="AQ70" s="42"/>
      <c r="AR70" s="42"/>
      <c r="AS70" s="42"/>
      <c r="AT70" s="52"/>
      <c r="AU70" s="52" t="str">
        <f t="shared" ca="1" si="19"/>
        <v>ET</v>
      </c>
      <c r="AV70" s="63">
        <v>4</v>
      </c>
      <c r="AW70" s="63">
        <v>1</v>
      </c>
      <c r="AX70" s="63" t="s">
        <v>31</v>
      </c>
      <c r="AY70" s="63"/>
      <c r="AZ70" s="52"/>
      <c r="BA70" s="52"/>
      <c r="BB70" s="52" t="str">
        <f t="shared" ca="1" si="20"/>
        <v>EK</v>
      </c>
      <c r="BC70" s="42"/>
      <c r="BD70" s="42"/>
      <c r="BE70" s="42" t="s">
        <v>32</v>
      </c>
      <c r="BF70" s="42"/>
      <c r="BG70" s="52"/>
      <c r="BH70" s="52" t="str">
        <f t="shared" ca="1" si="21"/>
        <v>••</v>
      </c>
      <c r="BI70" s="39"/>
      <c r="BJ70" s="39"/>
      <c r="BK70" s="39"/>
      <c r="BL70" s="39"/>
      <c r="BM70" s="52"/>
      <c r="BN70" s="51">
        <v>24</v>
      </c>
    </row>
    <row r="71" spans="2:71" ht="13.5" customHeight="1" outlineLevel="1">
      <c r="B71" s="106">
        <v>25</v>
      </c>
      <c r="C71" s="52"/>
      <c r="D71" s="52" t="str">
        <f t="shared" ca="1" si="12"/>
        <v>TE</v>
      </c>
      <c r="E71" s="55">
        <v>4</v>
      </c>
      <c r="F71" s="55">
        <v>3</v>
      </c>
      <c r="G71" s="55" t="s">
        <v>31</v>
      </c>
      <c r="H71" s="55"/>
      <c r="I71" s="52"/>
      <c r="J71" s="52" t="str">
        <f t="shared" ca="1" si="13"/>
        <v>TE</v>
      </c>
      <c r="K71" s="55">
        <v>2</v>
      </c>
      <c r="L71" s="55">
        <v>1</v>
      </c>
      <c r="M71" s="55" t="s">
        <v>31</v>
      </c>
      <c r="N71" s="55"/>
      <c r="O71" s="52"/>
      <c r="P71" s="52" t="str">
        <f t="shared" ca="1" si="14"/>
        <v>ET</v>
      </c>
      <c r="Q71" s="63"/>
      <c r="R71" s="63"/>
      <c r="S71" s="63"/>
      <c r="T71" s="63"/>
      <c r="U71" s="52"/>
      <c r="V71" s="52" t="str">
        <f t="shared" ca="1" si="15"/>
        <v>EG</v>
      </c>
      <c r="W71" s="42"/>
      <c r="X71" s="42"/>
      <c r="Y71" s="42"/>
      <c r="Z71" s="42"/>
      <c r="AA71" s="52"/>
      <c r="AB71" s="52" t="str">
        <f t="shared" ca="1" si="16"/>
        <v>ES</v>
      </c>
      <c r="AC71" s="42"/>
      <c r="AD71" s="42"/>
      <c r="AE71" s="42"/>
      <c r="AF71" s="42"/>
      <c r="AG71" s="52"/>
      <c r="AH71" s="52" t="str">
        <f t="shared" ca="1" si="17"/>
        <v>ES</v>
      </c>
      <c r="AI71" s="42"/>
      <c r="AJ71" s="42"/>
      <c r="AK71" s="42" t="s">
        <v>32</v>
      </c>
      <c r="AL71" s="42"/>
      <c r="AM71" s="52"/>
      <c r="AN71" s="52"/>
      <c r="AO71" s="52" t="str">
        <f t="shared" ca="1" si="18"/>
        <v>ET</v>
      </c>
      <c r="AP71" s="68" t="s">
        <v>66</v>
      </c>
      <c r="AQ71" s="67"/>
      <c r="AR71" s="67"/>
      <c r="AS71" s="67" t="s">
        <v>54</v>
      </c>
      <c r="AT71" s="52"/>
      <c r="AU71" s="52" t="str">
        <f t="shared" ca="1" si="19"/>
        <v>ET</v>
      </c>
      <c r="AV71" s="63"/>
      <c r="AW71" s="63"/>
      <c r="AX71" s="63" t="s">
        <v>32</v>
      </c>
      <c r="AY71" s="63"/>
      <c r="AZ71" s="52"/>
      <c r="BA71" s="52"/>
      <c r="BB71" s="52" t="str">
        <f t="shared" ca="1" si="20"/>
        <v>EK</v>
      </c>
      <c r="BC71" s="42"/>
      <c r="BD71" s="42"/>
      <c r="BE71" s="42"/>
      <c r="BF71" s="42"/>
      <c r="BG71" s="52"/>
      <c r="BH71" s="52" t="str">
        <f t="shared" ca="1" si="21"/>
        <v>••</v>
      </c>
      <c r="BI71" s="39"/>
      <c r="BJ71" s="39"/>
      <c r="BK71" s="39"/>
      <c r="BL71" s="39"/>
      <c r="BM71" s="52"/>
      <c r="BN71" s="51">
        <v>25</v>
      </c>
    </row>
    <row r="72" spans="2:71" ht="13.5" customHeight="1" outlineLevel="1">
      <c r="B72" s="106">
        <v>26</v>
      </c>
      <c r="C72" s="52"/>
      <c r="D72" s="52" t="str">
        <f t="shared" ca="1" si="12"/>
        <v>TE</v>
      </c>
      <c r="E72" s="55"/>
      <c r="F72" s="55"/>
      <c r="G72" s="55" t="s">
        <v>32</v>
      </c>
      <c r="H72" s="55"/>
      <c r="I72" s="52"/>
      <c r="J72" s="52" t="str">
        <f t="shared" ca="1" si="13"/>
        <v>TE</v>
      </c>
      <c r="K72" s="55"/>
      <c r="L72" s="55"/>
      <c r="M72" s="55"/>
      <c r="N72" s="55"/>
      <c r="O72" s="52"/>
      <c r="P72" s="52" t="str">
        <f t="shared" ca="1" si="14"/>
        <v>IT</v>
      </c>
      <c r="Q72" s="72" t="s">
        <v>72</v>
      </c>
      <c r="R72" s="36"/>
      <c r="S72" s="36"/>
      <c r="T72" s="36" t="s">
        <v>56</v>
      </c>
      <c r="U72" s="52"/>
      <c r="V72" s="52" t="str">
        <f t="shared" ca="1" si="15"/>
        <v>ET</v>
      </c>
      <c r="W72" s="68" t="s">
        <v>66</v>
      </c>
      <c r="X72" s="67"/>
      <c r="Y72" s="67"/>
      <c r="Z72" s="67" t="s">
        <v>54</v>
      </c>
      <c r="AA72" s="52"/>
      <c r="AB72" s="52" t="str">
        <f t="shared" ca="1" si="16"/>
        <v>ES</v>
      </c>
      <c r="AC72" s="42"/>
      <c r="AD72" s="42"/>
      <c r="AE72" s="42"/>
      <c r="AF72" s="42"/>
      <c r="AG72" s="52"/>
      <c r="AH72" s="52" t="str">
        <f t="shared" ca="1" si="17"/>
        <v>ES</v>
      </c>
      <c r="AI72" s="42"/>
      <c r="AJ72" s="42"/>
      <c r="AK72" s="42"/>
      <c r="AL72" s="42"/>
      <c r="AM72" s="52"/>
      <c r="AN72" s="52"/>
      <c r="AO72" s="52" t="str">
        <f t="shared" ca="1" si="18"/>
        <v>ET</v>
      </c>
      <c r="AP72" s="63">
        <v>2</v>
      </c>
      <c r="AQ72" s="63">
        <v>2</v>
      </c>
      <c r="AR72" s="63" t="s">
        <v>31</v>
      </c>
      <c r="AS72" s="63"/>
      <c r="AT72" s="52"/>
      <c r="AU72" s="52" t="str">
        <f t="shared" ca="1" si="19"/>
        <v>ET</v>
      </c>
      <c r="AV72" s="63"/>
      <c r="AW72" s="63"/>
      <c r="AX72" s="63"/>
      <c r="AY72" s="63"/>
      <c r="AZ72" s="52"/>
      <c r="BA72" s="52"/>
      <c r="BB72" s="52" t="str">
        <f t="shared" ca="1" si="20"/>
        <v>EK</v>
      </c>
      <c r="BC72" s="42"/>
      <c r="BD72" s="42"/>
      <c r="BE72" s="42"/>
      <c r="BF72" s="42"/>
      <c r="BG72" s="52"/>
      <c r="BH72" s="52" t="str">
        <f t="shared" ca="1" si="21"/>
        <v>••</v>
      </c>
      <c r="BI72" s="39"/>
      <c r="BJ72" s="39"/>
      <c r="BK72" s="39"/>
      <c r="BL72" s="39"/>
      <c r="BM72" s="52"/>
      <c r="BN72" s="51">
        <v>26</v>
      </c>
    </row>
    <row r="73" spans="2:71" ht="13.5" customHeight="1" outlineLevel="1">
      <c r="B73" s="106">
        <v>27</v>
      </c>
      <c r="C73" s="52"/>
      <c r="D73" s="52" t="str">
        <f t="shared" ca="1" si="12"/>
        <v>TE</v>
      </c>
      <c r="E73" s="55"/>
      <c r="F73" s="55"/>
      <c r="G73" s="55"/>
      <c r="H73" s="55"/>
      <c r="I73" s="52"/>
      <c r="J73" s="52" t="str">
        <f t="shared" ca="1" si="13"/>
        <v>TE</v>
      </c>
      <c r="K73" s="59" t="s">
        <v>73</v>
      </c>
      <c r="L73" s="58"/>
      <c r="M73" s="59"/>
      <c r="N73" s="58" t="s">
        <v>64</v>
      </c>
      <c r="O73" s="52"/>
      <c r="P73" s="52" t="str">
        <f t="shared" ca="1" si="14"/>
        <v>IT</v>
      </c>
      <c r="Q73" s="41">
        <v>1</v>
      </c>
      <c r="R73" s="41">
        <v>1</v>
      </c>
      <c r="S73" s="41" t="s">
        <v>32</v>
      </c>
      <c r="T73" s="41"/>
      <c r="U73" s="52"/>
      <c r="V73" s="52" t="str">
        <f t="shared" ca="1" si="15"/>
        <v>ET</v>
      </c>
      <c r="W73" s="63">
        <v>2</v>
      </c>
      <c r="X73" s="63">
        <v>1</v>
      </c>
      <c r="Y73" s="63" t="s">
        <v>31</v>
      </c>
      <c r="Z73" s="63"/>
      <c r="AA73" s="52"/>
      <c r="AB73" s="52" t="str">
        <f t="shared" ca="1" si="16"/>
        <v>EG</v>
      </c>
      <c r="AC73" s="78" t="s">
        <v>69</v>
      </c>
      <c r="AD73" s="37"/>
      <c r="AE73" s="37"/>
      <c r="AF73" s="37" t="s">
        <v>40</v>
      </c>
      <c r="AG73" s="52"/>
      <c r="AH73" s="52" t="str">
        <f t="shared" ca="1" si="17"/>
        <v>ES</v>
      </c>
      <c r="AI73" s="42"/>
      <c r="AJ73" s="42"/>
      <c r="AK73" s="42"/>
      <c r="AL73" s="42"/>
      <c r="AM73" s="52"/>
      <c r="AN73" s="52"/>
      <c r="AO73" s="52" t="str">
        <f t="shared" ca="1" si="18"/>
        <v>ET</v>
      </c>
      <c r="AP73" s="63"/>
      <c r="AQ73" s="63"/>
      <c r="AR73" s="63" t="s">
        <v>32</v>
      </c>
      <c r="AS73" s="63"/>
      <c r="AT73" s="52"/>
      <c r="AU73" s="52" t="str">
        <f t="shared" ca="1" si="19"/>
        <v>ET</v>
      </c>
      <c r="AV73" s="63">
        <v>1</v>
      </c>
      <c r="AW73" s="63">
        <v>0</v>
      </c>
      <c r="AX73" s="63" t="s">
        <v>33</v>
      </c>
      <c r="AY73" s="63"/>
      <c r="AZ73" s="52"/>
      <c r="BA73" s="52"/>
      <c r="BB73" s="52" t="str">
        <f t="shared" ca="1" si="20"/>
        <v>EK</v>
      </c>
      <c r="BC73" s="42"/>
      <c r="BD73" s="42"/>
      <c r="BE73" s="42"/>
      <c r="BF73" s="42"/>
      <c r="BG73" s="52"/>
      <c r="BH73" s="52" t="str">
        <f t="shared" ca="1" si="21"/>
        <v>••</v>
      </c>
      <c r="BI73" s="39"/>
      <c r="BJ73" s="39"/>
      <c r="BK73" s="39"/>
      <c r="BL73" s="39"/>
      <c r="BM73" s="52"/>
      <c r="BN73" s="51">
        <v>27</v>
      </c>
    </row>
    <row r="74" spans="2:71" ht="13.5" customHeight="1" outlineLevel="1">
      <c r="B74" s="106">
        <v>28</v>
      </c>
      <c r="C74" s="52"/>
      <c r="D74" s="52" t="str">
        <f t="shared" ca="1" si="12"/>
        <v>TE</v>
      </c>
      <c r="E74" s="55"/>
      <c r="F74" s="55"/>
      <c r="G74" s="55"/>
      <c r="H74" s="55"/>
      <c r="I74" s="52"/>
      <c r="J74" s="52" t="str">
        <f t="shared" ca="1" si="13"/>
        <v>TE</v>
      </c>
      <c r="K74" s="55">
        <v>3</v>
      </c>
      <c r="L74" s="55">
        <v>3</v>
      </c>
      <c r="M74" s="55" t="s">
        <v>31</v>
      </c>
      <c r="N74" s="55"/>
      <c r="O74" s="52"/>
      <c r="P74" s="52" t="str">
        <f t="shared" ca="1" si="14"/>
        <v>RA</v>
      </c>
      <c r="Q74" s="72" t="s">
        <v>57</v>
      </c>
      <c r="R74" s="36"/>
      <c r="S74" s="36"/>
      <c r="T74" s="36" t="s">
        <v>58</v>
      </c>
      <c r="U74" s="52"/>
      <c r="V74" s="52" t="str">
        <f t="shared" ca="1" si="15"/>
        <v>ET</v>
      </c>
      <c r="W74" s="63"/>
      <c r="X74" s="63"/>
      <c r="Y74" s="63" t="s">
        <v>32</v>
      </c>
      <c r="Z74" s="63"/>
      <c r="AA74" s="52"/>
      <c r="AB74" s="52" t="str">
        <f t="shared" ca="1" si="16"/>
        <v>EG</v>
      </c>
      <c r="AC74" s="42">
        <v>3</v>
      </c>
      <c r="AD74" s="42">
        <v>0</v>
      </c>
      <c r="AE74" s="42" t="s">
        <v>31</v>
      </c>
      <c r="AF74" s="42"/>
      <c r="AG74" s="52"/>
      <c r="AH74" s="52" t="str">
        <f t="shared" ca="1" si="17"/>
        <v>ES</v>
      </c>
      <c r="AI74" s="42"/>
      <c r="AJ74" s="42"/>
      <c r="AK74" s="42"/>
      <c r="AL74" s="42"/>
      <c r="AM74" s="52"/>
      <c r="AN74" s="52"/>
      <c r="AO74" s="52" t="str">
        <f t="shared" ca="1" si="18"/>
        <v>ET</v>
      </c>
      <c r="AP74" s="63"/>
      <c r="AQ74" s="63"/>
      <c r="AR74" s="63"/>
      <c r="AS74" s="63"/>
      <c r="AT74" s="52"/>
      <c r="AU74" s="52" t="str">
        <f t="shared" ca="1" si="19"/>
        <v>ET</v>
      </c>
      <c r="AV74" s="86" t="s">
        <v>86</v>
      </c>
      <c r="AW74" s="85"/>
      <c r="AX74" s="85"/>
      <c r="AY74" s="85" t="s">
        <v>54</v>
      </c>
      <c r="AZ74" s="52"/>
      <c r="BA74" s="52"/>
      <c r="BB74" s="52" t="str">
        <f t="shared" ca="1" si="20"/>
        <v>EK</v>
      </c>
      <c r="BC74" s="42"/>
      <c r="BD74" s="42"/>
      <c r="BE74" s="42"/>
      <c r="BF74" s="42"/>
      <c r="BG74" s="52"/>
      <c r="BH74" s="52" t="str">
        <f t="shared" ca="1" si="21"/>
        <v>••</v>
      </c>
      <c r="BI74" s="39"/>
      <c r="BJ74" s="39"/>
      <c r="BK74" s="39"/>
      <c r="BL74" s="39"/>
      <c r="BM74" s="52"/>
      <c r="BN74" s="51">
        <v>28</v>
      </c>
    </row>
    <row r="75" spans="2:71" ht="13.5" customHeight="1" outlineLevel="1">
      <c r="B75" s="106">
        <v>29</v>
      </c>
      <c r="C75" s="52"/>
      <c r="D75" s="52" t="str">
        <f t="shared" ca="1" si="12"/>
        <v>TE</v>
      </c>
      <c r="E75" s="55"/>
      <c r="F75" s="55"/>
      <c r="G75" s="55"/>
      <c r="H75" s="55"/>
      <c r="I75" s="52"/>
      <c r="J75" s="52" t="str">
        <f t="shared" ca="1" si="13"/>
        <v>TE</v>
      </c>
      <c r="K75" s="55"/>
      <c r="L75" s="55"/>
      <c r="M75" s="55" t="s">
        <v>32</v>
      </c>
      <c r="N75" s="55"/>
      <c r="O75" s="52"/>
      <c r="P75" s="52" t="str">
        <f t="shared" ca="1" si="14"/>
        <v>RA</v>
      </c>
      <c r="Q75" s="41">
        <v>0</v>
      </c>
      <c r="R75" s="41">
        <v>2</v>
      </c>
      <c r="S75" s="41" t="s">
        <v>32</v>
      </c>
      <c r="T75" s="41"/>
      <c r="U75" s="52"/>
      <c r="V75" s="52" t="str">
        <f t="shared" ca="1" si="15"/>
        <v>RA</v>
      </c>
      <c r="W75" s="72" t="s">
        <v>57</v>
      </c>
      <c r="X75" s="36"/>
      <c r="Y75" s="36"/>
      <c r="Z75" s="36" t="s">
        <v>58</v>
      </c>
      <c r="AA75" s="52"/>
      <c r="AB75" s="52" t="str">
        <f t="shared" ca="1" si="16"/>
        <v>EG</v>
      </c>
      <c r="AC75" s="42"/>
      <c r="AD75" s="42"/>
      <c r="AE75" s="42"/>
      <c r="AF75" s="42"/>
      <c r="AG75" s="52"/>
      <c r="AH75" s="52" t="str">
        <f t="shared" ca="1" si="17"/>
        <v>ET</v>
      </c>
      <c r="AI75" s="68" t="s">
        <v>66</v>
      </c>
      <c r="AJ75" s="67"/>
      <c r="AK75" s="67"/>
      <c r="AL75" s="67" t="s">
        <v>54</v>
      </c>
      <c r="AM75" s="52"/>
      <c r="AN75" s="52"/>
      <c r="AO75" s="52" t="str">
        <f t="shared" ca="1" si="18"/>
        <v>RA</v>
      </c>
      <c r="AP75" s="84" t="s">
        <v>107</v>
      </c>
      <c r="AQ75" s="83"/>
      <c r="AR75" s="83"/>
      <c r="AS75" s="83" t="s">
        <v>58</v>
      </c>
      <c r="AT75" s="52"/>
      <c r="AU75" s="52" t="str">
        <f t="shared" ca="1" si="19"/>
        <v>VT</v>
      </c>
      <c r="AV75" s="82" t="s">
        <v>74</v>
      </c>
      <c r="AW75" s="81"/>
      <c r="AX75" s="81"/>
      <c r="AY75" s="81" t="s">
        <v>68</v>
      </c>
      <c r="AZ75" s="52"/>
      <c r="BA75" s="52"/>
      <c r="BB75" s="52" t="str">
        <f t="shared" ca="1" si="20"/>
        <v>EK</v>
      </c>
      <c r="BC75" s="42">
        <v>1</v>
      </c>
      <c r="BD75" s="42">
        <v>0</v>
      </c>
      <c r="BE75" s="42" t="s">
        <v>31</v>
      </c>
      <c r="BF75" s="42"/>
      <c r="BG75" s="52"/>
      <c r="BH75" s="52" t="str">
        <f t="shared" ca="1" si="21"/>
        <v>••</v>
      </c>
      <c r="BI75" s="39"/>
      <c r="BJ75" s="39"/>
      <c r="BK75" s="39"/>
      <c r="BL75" s="39"/>
      <c r="BM75" s="52"/>
      <c r="BN75" s="51">
        <v>29</v>
      </c>
    </row>
    <row r="76" spans="2:71" ht="13.5" customHeight="1" outlineLevel="1">
      <c r="B76" s="106">
        <v>30</v>
      </c>
      <c r="C76" s="52"/>
      <c r="D76" s="52" t="str">
        <f t="shared" ca="1" si="12"/>
        <v>TE</v>
      </c>
      <c r="E76" s="55"/>
      <c r="F76" s="55"/>
      <c r="G76" s="55"/>
      <c r="H76" s="55"/>
      <c r="I76" s="52"/>
      <c r="J76" s="52" t="str">
        <f t="shared" ca="1" si="13"/>
        <v>TE</v>
      </c>
      <c r="K76" s="55"/>
      <c r="L76" s="55"/>
      <c r="M76" s="55"/>
      <c r="N76" s="55"/>
      <c r="O76" s="52"/>
      <c r="P76" s="52" t="str">
        <f t="shared" ca="1" si="14"/>
        <v>TE</v>
      </c>
      <c r="Q76" s="59" t="s">
        <v>71</v>
      </c>
      <c r="R76" s="58"/>
      <c r="S76" s="59"/>
      <c r="T76" s="58" t="s">
        <v>64</v>
      </c>
      <c r="U76" s="52"/>
      <c r="V76" s="52" t="str">
        <f t="shared" ca="1" si="15"/>
        <v>RA</v>
      </c>
      <c r="W76" s="41">
        <v>0</v>
      </c>
      <c r="X76" s="41">
        <v>2</v>
      </c>
      <c r="Y76" s="41" t="s">
        <v>32</v>
      </c>
      <c r="Z76" s="41"/>
      <c r="AA76" s="52"/>
      <c r="AB76" s="52" t="str">
        <f t="shared" ca="1" si="16"/>
        <v>ET</v>
      </c>
      <c r="AC76" s="68" t="s">
        <v>66</v>
      </c>
      <c r="AD76" s="67"/>
      <c r="AE76" s="67"/>
      <c r="AF76" s="67" t="s">
        <v>54</v>
      </c>
      <c r="AG76" s="52"/>
      <c r="AH76" s="52" t="str">
        <f t="shared" ca="1" si="17"/>
        <v>ET</v>
      </c>
      <c r="AI76" s="63">
        <v>2</v>
      </c>
      <c r="AJ76" s="63">
        <v>0</v>
      </c>
      <c r="AK76" s="63" t="s">
        <v>33</v>
      </c>
      <c r="AL76" s="63"/>
      <c r="AM76" s="52"/>
      <c r="AN76" s="52"/>
      <c r="AO76" s="52" t="str">
        <f t="shared" ca="1" si="18"/>
        <v>RA</v>
      </c>
      <c r="AP76" s="80">
        <v>0</v>
      </c>
      <c r="AQ76" s="80">
        <v>2</v>
      </c>
      <c r="AR76" s="80" t="s">
        <v>32</v>
      </c>
      <c r="AS76" s="80"/>
      <c r="AT76" s="52"/>
      <c r="AU76" s="52" t="str">
        <f t="shared" ca="1" si="19"/>
        <v>VT</v>
      </c>
      <c r="AV76" s="79">
        <v>1</v>
      </c>
      <c r="AW76" s="79">
        <v>1</v>
      </c>
      <c r="AX76" s="79" t="s">
        <v>31</v>
      </c>
      <c r="AY76" s="79"/>
      <c r="AZ76" s="52"/>
      <c r="BA76" s="52"/>
      <c r="BB76" s="52" t="str">
        <f t="shared" ca="1" si="20"/>
        <v>EK</v>
      </c>
      <c r="BC76" s="78" t="s">
        <v>75</v>
      </c>
      <c r="BD76" s="37"/>
      <c r="BE76" s="37"/>
      <c r="BF76" s="37" t="s">
        <v>43</v>
      </c>
      <c r="BG76" s="52"/>
      <c r="BH76" s="52" t="str">
        <f t="shared" ca="1" si="21"/>
        <v>••</v>
      </c>
      <c r="BI76" s="39"/>
      <c r="BJ76" s="39"/>
      <c r="BK76" s="39"/>
      <c r="BL76" s="39"/>
      <c r="BM76" s="52"/>
      <c r="BN76" s="51">
        <v>30</v>
      </c>
    </row>
    <row r="77" spans="2:71" ht="13.5" customHeight="1" outlineLevel="1">
      <c r="B77" s="106">
        <v>23</v>
      </c>
      <c r="C77" s="52"/>
      <c r="D77" s="52" t="str">
        <f t="shared" ca="1" si="12"/>
        <v>TE</v>
      </c>
      <c r="E77" s="59" t="s">
        <v>76</v>
      </c>
      <c r="F77" s="58"/>
      <c r="G77" s="59"/>
      <c r="H77" s="58" t="s">
        <v>64</v>
      </c>
      <c r="I77" s="52"/>
      <c r="J77" s="52" t="str">
        <f t="shared" ca="1" si="13"/>
        <v>TE</v>
      </c>
      <c r="K77" s="55"/>
      <c r="L77" s="55"/>
      <c r="M77" s="55"/>
      <c r="N77" s="55"/>
      <c r="O77" s="52"/>
      <c r="P77" s="52" t="str">
        <f t="shared" ca="1" si="14"/>
        <v>TE</v>
      </c>
      <c r="Q77" s="55">
        <v>2</v>
      </c>
      <c r="R77" s="55">
        <v>1</v>
      </c>
      <c r="S77" s="55" t="s">
        <v>31</v>
      </c>
      <c r="T77" s="55"/>
      <c r="U77" s="52"/>
      <c r="V77" s="52" t="str">
        <f t="shared" ca="1" si="15"/>
        <v>RA</v>
      </c>
      <c r="W77" s="72" t="s">
        <v>77</v>
      </c>
      <c r="X77" s="36"/>
      <c r="Y77" s="36"/>
      <c r="Z77" s="36" t="s">
        <v>58</v>
      </c>
      <c r="AA77" s="52"/>
      <c r="AB77" s="52" t="str">
        <f t="shared" ca="1" si="16"/>
        <v>ET</v>
      </c>
      <c r="AC77" s="63">
        <v>2</v>
      </c>
      <c r="AD77" s="63">
        <v>1</v>
      </c>
      <c r="AE77" s="63" t="s">
        <v>31</v>
      </c>
      <c r="AF77" s="63"/>
      <c r="AG77" s="52"/>
      <c r="AH77" s="52" t="str">
        <f t="shared" ca="1" si="17"/>
        <v>RA</v>
      </c>
      <c r="AI77" s="72" t="s">
        <v>78</v>
      </c>
      <c r="AJ77" s="36"/>
      <c r="AK77" s="36"/>
      <c r="AL77" s="36" t="s">
        <v>58</v>
      </c>
      <c r="AM77" s="52"/>
      <c r="AN77" s="52"/>
      <c r="AO77" s="52"/>
      <c r="AP77" s="46"/>
      <c r="AQ77" s="33"/>
      <c r="AR77" s="33"/>
      <c r="AS77" s="33"/>
      <c r="AT77" s="52"/>
      <c r="AU77" s="52" t="str">
        <f t="shared" ca="1" si="19"/>
        <v>GT</v>
      </c>
      <c r="AV77" s="59" t="s">
        <v>79</v>
      </c>
      <c r="AW77" s="58"/>
      <c r="AX77" s="58"/>
      <c r="AY77" s="58" t="s">
        <v>65</v>
      </c>
      <c r="AZ77" s="52"/>
      <c r="BA77" s="52"/>
      <c r="BB77" s="52" t="str">
        <f t="shared" ca="1" si="20"/>
        <v>ET</v>
      </c>
      <c r="BC77" s="68" t="s">
        <v>80</v>
      </c>
      <c r="BD77" s="67"/>
      <c r="BE77" s="67"/>
      <c r="BF77" s="67" t="s">
        <v>54</v>
      </c>
      <c r="BG77" s="52"/>
      <c r="BH77" s="52" t="str">
        <f t="shared" ca="1" si="21"/>
        <v>••</v>
      </c>
      <c r="BI77" s="39"/>
      <c r="BJ77" s="39"/>
      <c r="BK77" s="39"/>
      <c r="BL77" s="39"/>
      <c r="BM77" s="52"/>
      <c r="BN77" s="51">
        <v>31</v>
      </c>
      <c r="BO77" s="76" t="s">
        <v>81</v>
      </c>
      <c r="BP77" s="178" t="s">
        <v>12</v>
      </c>
      <c r="BQ77" s="178" t="s">
        <v>13</v>
      </c>
      <c r="BR77" s="76" t="s">
        <v>14</v>
      </c>
      <c r="BS77" s="76" t="s">
        <v>15</v>
      </c>
    </row>
    <row r="78" spans="2:71" ht="13.5" customHeight="1" outlineLevel="1">
      <c r="B78" s="106">
        <v>24</v>
      </c>
      <c r="C78" s="52"/>
      <c r="D78" s="52" t="str">
        <f t="shared" ca="1" si="12"/>
        <v>TE</v>
      </c>
      <c r="E78" s="55">
        <v>2</v>
      </c>
      <c r="F78" s="55">
        <v>0</v>
      </c>
      <c r="G78" s="55" t="s">
        <v>31</v>
      </c>
      <c r="H78" s="55"/>
      <c r="I78" s="52"/>
      <c r="J78" s="52" t="str">
        <f t="shared" ca="1" si="13"/>
        <v>TE</v>
      </c>
      <c r="K78" s="55"/>
      <c r="L78" s="55"/>
      <c r="M78" s="55"/>
      <c r="N78" s="55"/>
      <c r="O78" s="52"/>
      <c r="P78" s="52" t="str">
        <f t="shared" ca="1" si="14"/>
        <v>TE</v>
      </c>
      <c r="Q78" s="55"/>
      <c r="R78" s="55"/>
      <c r="S78" s="55"/>
      <c r="T78" s="55"/>
      <c r="U78" s="52"/>
      <c r="V78" s="52" t="str">
        <f t="shared" ca="1" si="15"/>
        <v>RA</v>
      </c>
      <c r="W78" s="41">
        <v>0</v>
      </c>
      <c r="X78" s="41">
        <v>2</v>
      </c>
      <c r="Y78" s="41" t="s">
        <v>32</v>
      </c>
      <c r="Z78" s="41"/>
      <c r="AA78" s="52"/>
      <c r="AB78" s="52" t="str">
        <f t="shared" ca="1" si="16"/>
        <v>ET</v>
      </c>
      <c r="AC78" s="63"/>
      <c r="AD78" s="63"/>
      <c r="AE78" s="63" t="s">
        <v>32</v>
      </c>
      <c r="AF78" s="63"/>
      <c r="AG78" s="52"/>
      <c r="AH78" s="52" t="str">
        <f t="shared" ca="1" si="17"/>
        <v>RA</v>
      </c>
      <c r="AI78" s="41">
        <v>0</v>
      </c>
      <c r="AJ78" s="41">
        <v>2</v>
      </c>
      <c r="AK78" s="41" t="s">
        <v>32</v>
      </c>
      <c r="AL78" s="41"/>
      <c r="AM78" s="52"/>
      <c r="AN78" s="52"/>
      <c r="AO78" s="52"/>
      <c r="AP78" s="38"/>
      <c r="AQ78" s="38"/>
      <c r="AR78" s="38"/>
      <c r="AS78" s="38"/>
      <c r="AT78" s="52"/>
      <c r="AU78" s="52" t="str">
        <f t="shared" ca="1" si="19"/>
        <v>GT</v>
      </c>
      <c r="AV78" s="55">
        <v>2</v>
      </c>
      <c r="AW78" s="55">
        <v>0</v>
      </c>
      <c r="AX78" s="55" t="s">
        <v>31</v>
      </c>
      <c r="AY78" s="55"/>
      <c r="AZ78" s="52"/>
      <c r="BA78" s="52"/>
      <c r="BB78" s="52" t="str">
        <f t="shared" ca="1" si="20"/>
        <v>ET</v>
      </c>
      <c r="BC78" s="63">
        <v>2</v>
      </c>
      <c r="BD78" s="63">
        <v>0</v>
      </c>
      <c r="BE78" s="63" t="s">
        <v>31</v>
      </c>
      <c r="BF78" s="63"/>
      <c r="BG78" s="52"/>
      <c r="BH78" s="52" t="str">
        <f t="shared" ca="1" si="21"/>
        <v>••</v>
      </c>
      <c r="BI78" s="39"/>
      <c r="BJ78" s="39"/>
      <c r="BK78" s="39"/>
      <c r="BL78" s="39"/>
      <c r="BM78" s="52"/>
      <c r="BN78" s="51">
        <v>32</v>
      </c>
      <c r="BO78" s="75" t="s">
        <v>82</v>
      </c>
      <c r="BP78" s="172">
        <f ca="1">SUM(BP47:BP52)</f>
        <v>28</v>
      </c>
      <c r="BQ78" s="172">
        <f ca="1">SUM(BQ47:BQ52)</f>
        <v>27</v>
      </c>
      <c r="BR78" s="40">
        <f ca="1">SUM(BR47:BR52)</f>
        <v>55</v>
      </c>
      <c r="BS78" s="73">
        <f t="shared" ref="BS78:BS83" ca="1" si="23">BR:BR/$BR$41</f>
        <v>0.16129032258064516</v>
      </c>
    </row>
    <row r="79" spans="2:71" ht="13.5" customHeight="1" outlineLevel="1">
      <c r="B79" s="106">
        <v>25</v>
      </c>
      <c r="C79" s="52"/>
      <c r="D79" s="52" t="str">
        <f t="shared" ca="1" si="12"/>
        <v>GT</v>
      </c>
      <c r="E79" s="59" t="s">
        <v>79</v>
      </c>
      <c r="F79" s="58"/>
      <c r="G79" s="58"/>
      <c r="H79" s="58" t="s">
        <v>65</v>
      </c>
      <c r="I79" s="52"/>
      <c r="J79" s="52" t="str">
        <f t="shared" ca="1" si="13"/>
        <v>GT</v>
      </c>
      <c r="K79" s="59" t="s">
        <v>79</v>
      </c>
      <c r="L79" s="58"/>
      <c r="M79" s="58"/>
      <c r="N79" s="58" t="s">
        <v>65</v>
      </c>
      <c r="O79" s="52"/>
      <c r="P79" s="52" t="str">
        <f t="shared" ca="1" si="14"/>
        <v>GT</v>
      </c>
      <c r="Q79" s="59" t="s">
        <v>79</v>
      </c>
      <c r="R79" s="58"/>
      <c r="S79" s="58"/>
      <c r="T79" s="58" t="s">
        <v>65</v>
      </c>
      <c r="U79" s="52"/>
      <c r="V79" s="52" t="str">
        <f t="shared" ca="1" si="15"/>
        <v>GT</v>
      </c>
      <c r="W79" s="59" t="s">
        <v>83</v>
      </c>
      <c r="X79" s="58"/>
      <c r="Y79" s="58"/>
      <c r="Z79" s="58" t="s">
        <v>65</v>
      </c>
      <c r="AA79" s="52"/>
      <c r="AB79" s="52" t="str">
        <f t="shared" ca="1" si="16"/>
        <v>RA</v>
      </c>
      <c r="AC79" s="72" t="s">
        <v>57</v>
      </c>
      <c r="AD79" s="36"/>
      <c r="AE79" s="36"/>
      <c r="AF79" s="36" t="s">
        <v>58</v>
      </c>
      <c r="AG79" s="52"/>
      <c r="AH79" s="52" t="str">
        <f t="shared" ca="1" si="17"/>
        <v>GT</v>
      </c>
      <c r="AI79" s="59" t="s">
        <v>84</v>
      </c>
      <c r="AJ79" s="58"/>
      <c r="AK79" s="58"/>
      <c r="AL79" s="58" t="s">
        <v>65</v>
      </c>
      <c r="AM79" s="52"/>
      <c r="AN79" s="52"/>
      <c r="AO79" s="52"/>
      <c r="AP79" s="38"/>
      <c r="AQ79" s="38"/>
      <c r="AR79" s="38"/>
      <c r="AS79" s="38"/>
      <c r="AT79" s="52"/>
      <c r="AU79" s="52"/>
      <c r="AV79" s="46"/>
      <c r="AW79" s="33"/>
      <c r="AX79" s="33"/>
      <c r="AY79" s="33"/>
      <c r="AZ79" s="52"/>
      <c r="BA79" s="52"/>
      <c r="BB79" s="52" t="str">
        <f t="shared" ca="1" si="20"/>
        <v>ET</v>
      </c>
      <c r="BC79" s="63">
        <v>1</v>
      </c>
      <c r="BD79" s="63">
        <v>0</v>
      </c>
      <c r="BE79" s="63" t="s">
        <v>33</v>
      </c>
      <c r="BF79" s="63"/>
      <c r="BG79" s="52"/>
      <c r="BH79" s="52" t="str">
        <f t="shared" ca="1" si="21"/>
        <v>••</v>
      </c>
      <c r="BI79" s="39"/>
      <c r="BJ79" s="39"/>
      <c r="BK79" s="39"/>
      <c r="BL79" s="39"/>
      <c r="BM79" s="52"/>
      <c r="BN79" s="51">
        <v>33</v>
      </c>
      <c r="BO79" s="71" t="s">
        <v>85</v>
      </c>
      <c r="BP79" s="173">
        <f ca="1">SUM(BP53)</f>
        <v>12</v>
      </c>
      <c r="BQ79" s="173">
        <f ca="1">SUM(BQ53)</f>
        <v>44</v>
      </c>
      <c r="BR79" s="39">
        <f ca="1">SUM(BR53)</f>
        <v>56</v>
      </c>
      <c r="BS79" s="69">
        <f t="shared" ca="1" si="23"/>
        <v>0.16422287390029325</v>
      </c>
    </row>
    <row r="80" spans="2:71" ht="13.5" customHeight="1" outlineLevel="1">
      <c r="B80" s="106">
        <v>26</v>
      </c>
      <c r="C80" s="52"/>
      <c r="D80" s="52" t="str">
        <f t="shared" ca="1" si="12"/>
        <v>GT</v>
      </c>
      <c r="E80" s="55">
        <v>1</v>
      </c>
      <c r="F80" s="55">
        <v>1</v>
      </c>
      <c r="G80" s="55" t="s">
        <v>31</v>
      </c>
      <c r="H80" s="55"/>
      <c r="I80" s="52"/>
      <c r="J80" s="52" t="str">
        <f t="shared" ca="1" si="13"/>
        <v>GT</v>
      </c>
      <c r="K80" s="55">
        <v>1</v>
      </c>
      <c r="L80" s="55">
        <v>1</v>
      </c>
      <c r="M80" s="55" t="s">
        <v>31</v>
      </c>
      <c r="N80" s="55"/>
      <c r="O80" s="52"/>
      <c r="P80" s="52" t="str">
        <f t="shared" ca="1" si="14"/>
        <v>GT</v>
      </c>
      <c r="Q80" s="55">
        <v>1</v>
      </c>
      <c r="R80" s="55">
        <v>1</v>
      </c>
      <c r="S80" s="55" t="s">
        <v>46</v>
      </c>
      <c r="T80" s="55"/>
      <c r="U80" s="52"/>
      <c r="V80" s="52" t="str">
        <f t="shared" ca="1" si="15"/>
        <v>GT</v>
      </c>
      <c r="W80" s="55">
        <v>2</v>
      </c>
      <c r="X80" s="55">
        <v>0</v>
      </c>
      <c r="Y80" s="55" t="s">
        <v>33</v>
      </c>
      <c r="Z80" s="55"/>
      <c r="AA80" s="52"/>
      <c r="AB80" s="52" t="str">
        <f t="shared" ca="1" si="16"/>
        <v>RA</v>
      </c>
      <c r="AC80" s="41">
        <v>0</v>
      </c>
      <c r="AD80" s="41">
        <v>2</v>
      </c>
      <c r="AE80" s="41" t="s">
        <v>32</v>
      </c>
      <c r="AF80" s="41"/>
      <c r="AG80" s="52"/>
      <c r="AH80" s="52" t="str">
        <f t="shared" ca="1" si="17"/>
        <v>GT</v>
      </c>
      <c r="AI80" s="55">
        <v>4</v>
      </c>
      <c r="AJ80" s="55">
        <v>0</v>
      </c>
      <c r="AK80" s="55" t="s">
        <v>31</v>
      </c>
      <c r="AL80" s="55"/>
      <c r="AM80" s="52"/>
      <c r="AN80" s="52"/>
      <c r="AO80" s="52"/>
      <c r="AP80" s="38"/>
      <c r="AQ80" s="38"/>
      <c r="AR80" s="38"/>
      <c r="AS80" s="38"/>
      <c r="AT80" s="52"/>
      <c r="AU80" s="52"/>
      <c r="AV80" s="38"/>
      <c r="AW80" s="38"/>
      <c r="AX80" s="38"/>
      <c r="AY80" s="38"/>
      <c r="AZ80" s="52"/>
      <c r="BA80" s="52"/>
      <c r="BB80" s="52" t="str">
        <f t="shared" ca="1" si="20"/>
        <v>ET</v>
      </c>
      <c r="BC80" s="68" t="s">
        <v>86</v>
      </c>
      <c r="BD80" s="67"/>
      <c r="BE80" s="67"/>
      <c r="BF80" s="67" t="s">
        <v>54</v>
      </c>
      <c r="BG80" s="52"/>
      <c r="BH80" s="52" t="str">
        <f t="shared" ca="1" si="21"/>
        <v>••</v>
      </c>
      <c r="BI80" s="39"/>
      <c r="BJ80" s="39"/>
      <c r="BK80" s="39"/>
      <c r="BL80" s="39"/>
      <c r="BM80" s="52"/>
      <c r="BN80" s="51">
        <v>34</v>
      </c>
      <c r="BO80" s="66" t="s">
        <v>87</v>
      </c>
      <c r="BP80" s="174">
        <f ca="1">SUM(BP54:BP58)</f>
        <v>62</v>
      </c>
      <c r="BQ80" s="174">
        <f ca="1">SUM(BQ54:BQ58)</f>
        <v>47</v>
      </c>
      <c r="BR80" s="42">
        <f ca="1">SUM(BR54:BR58)</f>
        <v>109</v>
      </c>
      <c r="BS80" s="64">
        <f t="shared" ca="1" si="23"/>
        <v>0.31964809384164222</v>
      </c>
    </row>
    <row r="81" spans="2:71" ht="13.5" customHeight="1" outlineLevel="1">
      <c r="B81" s="106">
        <v>27</v>
      </c>
      <c r="C81" s="52"/>
      <c r="D81" s="52"/>
      <c r="E81" s="46" t="s">
        <v>88</v>
      </c>
      <c r="F81" s="33"/>
      <c r="G81" s="33"/>
      <c r="H81" s="33" t="s">
        <v>89</v>
      </c>
      <c r="I81" s="52"/>
      <c r="J81" s="52"/>
      <c r="K81" s="46" t="s">
        <v>88</v>
      </c>
      <c r="L81" s="33"/>
      <c r="M81" s="33"/>
      <c r="N81" s="33" t="s">
        <v>89</v>
      </c>
      <c r="O81" s="52"/>
      <c r="P81" s="52"/>
      <c r="Q81" s="46" t="s">
        <v>88</v>
      </c>
      <c r="R81" s="33"/>
      <c r="S81" s="33"/>
      <c r="T81" s="33" t="s">
        <v>89</v>
      </c>
      <c r="U81" s="52"/>
      <c r="V81" s="52"/>
      <c r="W81" s="46" t="s">
        <v>88</v>
      </c>
      <c r="X81" s="33"/>
      <c r="Y81" s="33"/>
      <c r="Z81" s="33" t="s">
        <v>89</v>
      </c>
      <c r="AA81" s="52"/>
      <c r="AB81" s="52" t="str">
        <f t="shared" ca="1" si="16"/>
        <v>GT</v>
      </c>
      <c r="AC81" s="59" t="s">
        <v>83</v>
      </c>
      <c r="AD81" s="58"/>
      <c r="AE81" s="58"/>
      <c r="AF81" s="58" t="s">
        <v>65</v>
      </c>
      <c r="AG81" s="52"/>
      <c r="AH81" s="52" t="str">
        <f t="shared" ca="1" si="17"/>
        <v>GT</v>
      </c>
      <c r="AI81" s="55"/>
      <c r="AJ81" s="55"/>
      <c r="AK81" s="55"/>
      <c r="AL81" s="55"/>
      <c r="AM81" s="52"/>
      <c r="AN81" s="52"/>
      <c r="AO81" s="52"/>
      <c r="AP81" s="38"/>
      <c r="AQ81" s="38"/>
      <c r="AR81" s="38"/>
      <c r="AS81" s="38"/>
      <c r="AT81" s="52"/>
      <c r="AU81" s="52"/>
      <c r="AV81" s="38"/>
      <c r="AW81" s="38"/>
      <c r="AX81" s="38"/>
      <c r="AY81" s="38"/>
      <c r="AZ81" s="52"/>
      <c r="BA81" s="52"/>
      <c r="BB81" s="52" t="str">
        <f t="shared" ca="1" si="20"/>
        <v>ET</v>
      </c>
      <c r="BC81" s="63">
        <v>2</v>
      </c>
      <c r="BD81" s="63">
        <v>0</v>
      </c>
      <c r="BE81" s="63" t="s">
        <v>31</v>
      </c>
      <c r="BF81" s="63"/>
      <c r="BG81" s="52"/>
      <c r="BH81" s="52"/>
      <c r="BI81" s="46"/>
      <c r="BJ81" s="33"/>
      <c r="BK81" s="33"/>
      <c r="BL81" s="33"/>
      <c r="BM81" s="52"/>
      <c r="BN81" s="51">
        <v>35</v>
      </c>
      <c r="BO81" s="62" t="s">
        <v>90</v>
      </c>
      <c r="BP81" s="175">
        <f ca="1">SUM(BP59:BP62)</f>
        <v>39</v>
      </c>
      <c r="BQ81" s="175">
        <f ca="1">SUM(BQ59:BQ62)</f>
        <v>26</v>
      </c>
      <c r="BR81" s="41">
        <f ca="1">SUM(BR59:BR62)</f>
        <v>65</v>
      </c>
      <c r="BS81" s="60">
        <f t="shared" ca="1" si="23"/>
        <v>0.1906158357771261</v>
      </c>
    </row>
    <row r="82" spans="2:71" ht="13.5" customHeight="1" outlineLevel="1">
      <c r="B82" s="106">
        <v>28</v>
      </c>
      <c r="C82" s="52"/>
      <c r="D82" s="52"/>
      <c r="E82" s="38"/>
      <c r="F82" s="38"/>
      <c r="G82" s="38" t="s">
        <v>33</v>
      </c>
      <c r="H82" s="38"/>
      <c r="I82" s="52"/>
      <c r="J82" s="52"/>
      <c r="K82" s="38"/>
      <c r="L82" s="38"/>
      <c r="M82" s="38" t="s">
        <v>33</v>
      </c>
      <c r="N82" s="38"/>
      <c r="O82" s="52"/>
      <c r="P82" s="52"/>
      <c r="Q82" s="38"/>
      <c r="R82" s="38"/>
      <c r="S82" s="38" t="s">
        <v>33</v>
      </c>
      <c r="T82" s="38"/>
      <c r="U82" s="52"/>
      <c r="V82" s="52"/>
      <c r="W82" s="38"/>
      <c r="X82" s="38"/>
      <c r="Y82" s="38" t="s">
        <v>33</v>
      </c>
      <c r="Z82" s="38"/>
      <c r="AA82" s="52"/>
      <c r="AB82" s="52" t="str">
        <f t="shared" ca="1" si="16"/>
        <v>GT</v>
      </c>
      <c r="AC82" s="55">
        <v>2</v>
      </c>
      <c r="AD82" s="55">
        <v>0</v>
      </c>
      <c r="AE82" s="55" t="s">
        <v>31</v>
      </c>
      <c r="AF82" s="55"/>
      <c r="AG82" s="52"/>
      <c r="AH82" s="52" t="str">
        <f t="shared" ca="1" si="17"/>
        <v>GT</v>
      </c>
      <c r="AI82" s="55"/>
      <c r="AJ82" s="55"/>
      <c r="AK82" s="55"/>
      <c r="AL82" s="55"/>
      <c r="AM82" s="52"/>
      <c r="AN82" s="52"/>
      <c r="AO82" s="52"/>
      <c r="AP82" s="38"/>
      <c r="AQ82" s="38"/>
      <c r="AR82" s="38"/>
      <c r="AS82" s="38"/>
      <c r="AT82" s="52"/>
      <c r="AU82" s="52"/>
      <c r="AV82" s="38"/>
      <c r="AW82" s="38"/>
      <c r="AX82" s="38"/>
      <c r="AY82" s="38"/>
      <c r="AZ82" s="52"/>
      <c r="BA82" s="52"/>
      <c r="BB82" s="52" t="str">
        <f t="shared" ca="1" si="20"/>
        <v>GT</v>
      </c>
      <c r="BC82" s="59" t="s">
        <v>79</v>
      </c>
      <c r="BD82" s="58"/>
      <c r="BE82" s="58"/>
      <c r="BF82" s="58" t="s">
        <v>65</v>
      </c>
      <c r="BG82" s="52"/>
      <c r="BH82" s="52"/>
      <c r="BI82" s="38"/>
      <c r="BJ82" s="38"/>
      <c r="BK82" s="38"/>
      <c r="BL82" s="38"/>
      <c r="BM82" s="52"/>
      <c r="BN82" s="51">
        <v>36</v>
      </c>
      <c r="BO82" s="57" t="s">
        <v>91</v>
      </c>
      <c r="BP82" s="176">
        <f ca="1">SUM(BP68)</f>
        <v>0</v>
      </c>
      <c r="BQ82" s="176">
        <f ca="1">SUM(BQ68)</f>
        <v>2</v>
      </c>
      <c r="BR82" s="55">
        <f ca="1">SUM(BR68)</f>
        <v>2</v>
      </c>
      <c r="BS82" s="54">
        <f t="shared" ca="1" si="23"/>
        <v>5.8651026392961877E-3</v>
      </c>
    </row>
    <row r="83" spans="2:71" ht="13.5" customHeight="1" outlineLevel="1">
      <c r="B83" s="106">
        <v>29</v>
      </c>
      <c r="C83" s="52"/>
      <c r="D83" s="52"/>
      <c r="E83" s="46" t="s">
        <v>92</v>
      </c>
      <c r="F83" s="33"/>
      <c r="G83" s="33"/>
      <c r="H83" s="33" t="s">
        <v>93</v>
      </c>
      <c r="I83" s="52"/>
      <c r="J83" s="52"/>
      <c r="K83" s="46" t="s">
        <v>92</v>
      </c>
      <c r="L83" s="33"/>
      <c r="M83" s="33"/>
      <c r="N83" s="33" t="s">
        <v>93</v>
      </c>
      <c r="O83" s="52"/>
      <c r="P83" s="52"/>
      <c r="Q83" s="46" t="s">
        <v>92</v>
      </c>
      <c r="R83" s="33"/>
      <c r="S83" s="33"/>
      <c r="T83" s="33" t="s">
        <v>93</v>
      </c>
      <c r="U83" s="52"/>
      <c r="V83" s="52"/>
      <c r="W83" s="46" t="s">
        <v>92</v>
      </c>
      <c r="X83" s="33"/>
      <c r="Y83" s="33"/>
      <c r="Z83" s="33" t="s">
        <v>93</v>
      </c>
      <c r="AA83" s="52"/>
      <c r="AB83" s="52"/>
      <c r="AC83" s="46" t="s">
        <v>94</v>
      </c>
      <c r="AD83" s="33"/>
      <c r="AE83" s="33"/>
      <c r="AF83" s="33" t="s">
        <v>93</v>
      </c>
      <c r="AG83" s="52"/>
      <c r="AH83" s="52"/>
      <c r="AI83" s="46" t="s">
        <v>94</v>
      </c>
      <c r="AJ83" s="33"/>
      <c r="AK83" s="33"/>
      <c r="AL83" s="33" t="s">
        <v>93</v>
      </c>
      <c r="AM83" s="52"/>
      <c r="AN83" s="52"/>
      <c r="AO83" s="52"/>
      <c r="AP83" s="46" t="s">
        <v>94</v>
      </c>
      <c r="AQ83" s="33"/>
      <c r="AR83" s="33"/>
      <c r="AS83" s="33" t="s">
        <v>93</v>
      </c>
      <c r="AT83" s="52"/>
      <c r="AU83" s="52"/>
      <c r="AV83" s="46" t="s">
        <v>94</v>
      </c>
      <c r="AW83" s="33"/>
      <c r="AX83" s="33"/>
      <c r="AY83" s="33" t="s">
        <v>93</v>
      </c>
      <c r="AZ83" s="52"/>
      <c r="BA83" s="52"/>
      <c r="BB83" s="52" t="str">
        <f t="shared" ca="1" si="20"/>
        <v>GT</v>
      </c>
      <c r="BC83" s="55">
        <v>1</v>
      </c>
      <c r="BD83" s="55">
        <v>1</v>
      </c>
      <c r="BE83" s="55" t="s">
        <v>31</v>
      </c>
      <c r="BF83" s="55"/>
      <c r="BG83" s="52"/>
      <c r="BH83" s="52"/>
      <c r="BI83" s="38"/>
      <c r="BJ83" s="38"/>
      <c r="BK83" s="38"/>
      <c r="BL83" s="38"/>
      <c r="BM83" s="52"/>
      <c r="BN83" s="51">
        <v>37</v>
      </c>
      <c r="BO83" s="57" t="s">
        <v>95</v>
      </c>
      <c r="BP83" s="176">
        <f ca="1">SUM(BP63:BP67)</f>
        <v>30</v>
      </c>
      <c r="BQ83" s="176">
        <f ca="1">SUM(BQ63:BQ67)</f>
        <v>24</v>
      </c>
      <c r="BR83" s="55">
        <f ca="1">SUM(BR63:BR67)</f>
        <v>54</v>
      </c>
      <c r="BS83" s="54">
        <f t="shared" ca="1" si="23"/>
        <v>0.15835777126099707</v>
      </c>
    </row>
    <row r="84" spans="2:71" ht="13.5" customHeight="1" outlineLevel="1">
      <c r="B84" s="106">
        <v>30</v>
      </c>
      <c r="C84" s="52"/>
      <c r="D84" s="52"/>
      <c r="E84" s="38"/>
      <c r="F84" s="38"/>
      <c r="G84" s="38" t="s">
        <v>32</v>
      </c>
      <c r="H84" s="38"/>
      <c r="I84" s="52"/>
      <c r="J84" s="52"/>
      <c r="K84" s="38"/>
      <c r="L84" s="38"/>
      <c r="M84" s="38" t="s">
        <v>32</v>
      </c>
      <c r="N84" s="38"/>
      <c r="O84" s="52"/>
      <c r="P84" s="52"/>
      <c r="Q84" s="38"/>
      <c r="R84" s="38"/>
      <c r="S84" s="38" t="s">
        <v>32</v>
      </c>
      <c r="T84" s="38"/>
      <c r="U84" s="52"/>
      <c r="V84" s="52"/>
      <c r="W84" s="38"/>
      <c r="X84" s="38"/>
      <c r="Y84" s="38" t="s">
        <v>31</v>
      </c>
      <c r="Z84" s="38"/>
      <c r="AA84" s="52"/>
      <c r="AB84" s="52"/>
      <c r="AC84" s="38"/>
      <c r="AD84" s="38"/>
      <c r="AE84" s="38" t="s">
        <v>32</v>
      </c>
      <c r="AF84" s="38"/>
      <c r="AG84" s="52"/>
      <c r="AH84" s="52"/>
      <c r="AI84" s="38"/>
      <c r="AJ84" s="38"/>
      <c r="AK84" s="38" t="s">
        <v>32</v>
      </c>
      <c r="AL84" s="38"/>
      <c r="AM84" s="52"/>
      <c r="AN84" s="52"/>
      <c r="AO84" s="52"/>
      <c r="AP84" s="38"/>
      <c r="AQ84" s="38"/>
      <c r="AR84" s="38" t="s">
        <v>32</v>
      </c>
      <c r="AS84" s="38"/>
      <c r="AT84" s="52"/>
      <c r="AU84" s="52"/>
      <c r="AV84" s="38"/>
      <c r="AW84" s="38"/>
      <c r="AX84" s="38" t="s">
        <v>32</v>
      </c>
      <c r="AY84" s="38"/>
      <c r="AZ84" s="52"/>
      <c r="BA84" s="52"/>
      <c r="BB84" s="52"/>
      <c r="BC84" s="46"/>
      <c r="BD84" s="33"/>
      <c r="BE84" s="33"/>
      <c r="BF84" s="33"/>
      <c r="BG84" s="52"/>
      <c r="BH84" s="52"/>
      <c r="BI84" s="38"/>
      <c r="BJ84" s="38"/>
      <c r="BK84" s="38"/>
      <c r="BL84" s="38"/>
      <c r="BM84" s="52"/>
      <c r="BN84" s="51">
        <v>38</v>
      </c>
      <c r="BO84" s="50" t="s">
        <v>96</v>
      </c>
      <c r="BP84" s="177">
        <f ca="1">SUM(BP78:BP83)</f>
        <v>171</v>
      </c>
      <c r="BQ84" s="177">
        <f ca="1">SUM(BQ78:BQ83)</f>
        <v>170</v>
      </c>
      <c r="BR84" s="48">
        <f ca="1">SUM(BR78:BR83)</f>
        <v>341</v>
      </c>
      <c r="BS84" s="47"/>
    </row>
    <row r="85" spans="2:71" ht="13.5" customHeight="1" outlineLevel="1" collapsed="1">
      <c r="E85" s="46" t="s">
        <v>97</v>
      </c>
      <c r="F85" s="46" t="s">
        <v>98</v>
      </c>
      <c r="G85" s="46" t="s">
        <v>99</v>
      </c>
      <c r="H85" s="46" t="s">
        <v>100</v>
      </c>
      <c r="K85" s="46" t="s">
        <v>97</v>
      </c>
      <c r="L85" s="46" t="s">
        <v>98</v>
      </c>
      <c r="M85" s="46" t="s">
        <v>99</v>
      </c>
      <c r="N85" s="46" t="s">
        <v>100</v>
      </c>
      <c r="Q85" s="46" t="s">
        <v>97</v>
      </c>
      <c r="R85" s="46" t="s">
        <v>98</v>
      </c>
      <c r="S85" s="46" t="s">
        <v>99</v>
      </c>
      <c r="T85" s="46" t="s">
        <v>100</v>
      </c>
      <c r="W85" s="46" t="s">
        <v>97</v>
      </c>
      <c r="X85" s="46" t="s">
        <v>98</v>
      </c>
      <c r="Y85" s="46" t="s">
        <v>99</v>
      </c>
      <c r="Z85" s="46" t="s">
        <v>100</v>
      </c>
      <c r="AC85" s="46" t="s">
        <v>97</v>
      </c>
      <c r="AD85" s="46" t="s">
        <v>98</v>
      </c>
      <c r="AE85" s="46" t="s">
        <v>99</v>
      </c>
      <c r="AF85" s="46" t="s">
        <v>100</v>
      </c>
      <c r="AI85" s="46" t="s">
        <v>97</v>
      </c>
      <c r="AJ85" s="46" t="s">
        <v>98</v>
      </c>
      <c r="AK85" s="46" t="s">
        <v>99</v>
      </c>
      <c r="AL85" s="46" t="s">
        <v>100</v>
      </c>
      <c r="AP85" s="46" t="s">
        <v>97</v>
      </c>
      <c r="AQ85" s="46" t="s">
        <v>98</v>
      </c>
      <c r="AR85" s="46" t="s">
        <v>99</v>
      </c>
      <c r="AS85" s="46" t="s">
        <v>100</v>
      </c>
      <c r="AV85" s="46" t="s">
        <v>97</v>
      </c>
      <c r="AW85" s="46" t="s">
        <v>98</v>
      </c>
      <c r="AX85" s="46" t="s">
        <v>99</v>
      </c>
      <c r="AY85" s="46" t="s">
        <v>100</v>
      </c>
      <c r="BC85" s="46" t="s">
        <v>97</v>
      </c>
      <c r="BD85" s="46" t="s">
        <v>98</v>
      </c>
      <c r="BE85" s="46" t="s">
        <v>99</v>
      </c>
      <c r="BF85" s="46" t="s">
        <v>100</v>
      </c>
      <c r="BI85" s="46"/>
      <c r="BJ85" s="46"/>
      <c r="BK85" s="46"/>
      <c r="BL85" s="46"/>
      <c r="BO85" s="45" t="s">
        <v>101</v>
      </c>
      <c r="BP85" s="179"/>
      <c r="BQ85" s="179"/>
      <c r="BR85" s="38">
        <f>SUM(E86,K86,Q86,W86,AC86,AI86,AP86,AV86,BC86,BI86)</f>
        <v>147</v>
      </c>
      <c r="BS85" s="1">
        <f ca="1">ROUND(BR85/BR84,3)</f>
        <v>0.43099999999999999</v>
      </c>
    </row>
    <row r="86" spans="2:71" ht="13.5" customHeight="1" outlineLevel="1">
      <c r="E86" s="38">
        <f>SUM(E46:E85)</f>
        <v>16</v>
      </c>
      <c r="F86" s="38">
        <f>SUM(F46:F85)</f>
        <v>18</v>
      </c>
      <c r="G86" s="38" t="str">
        <f>COUNTIF(G46:G85,"v")&amp;"+"&amp;COUNTIF(G46:G85,"sz")</f>
        <v>7+0</v>
      </c>
      <c r="H86" s="38">
        <f>SUM(H46:H85)</f>
        <v>0</v>
      </c>
      <c r="K86" s="38">
        <f>SUM(K46:K85)</f>
        <v>17</v>
      </c>
      <c r="L86" s="38">
        <f>SUM(L46:L85)</f>
        <v>17</v>
      </c>
      <c r="M86" s="38" t="str">
        <f>COUNTIF(M46:M85,"v")&amp;"+"&amp;COUNTIF(M46:M85,"sz")</f>
        <v>6+0</v>
      </c>
      <c r="N86" s="38">
        <f>SUM(N46:N85)</f>
        <v>0</v>
      </c>
      <c r="Q86" s="38">
        <f>SUM(Q46:Q85)</f>
        <v>16</v>
      </c>
      <c r="R86" s="38">
        <f>SUM(R46:R85)</f>
        <v>18</v>
      </c>
      <c r="S86" s="38" t="str">
        <f>COUNTIF(S46:S85,"v")&amp;"+"&amp;COUNTIF(S46:S85,"sz")</f>
        <v>5+1</v>
      </c>
      <c r="T86" s="38">
        <f>SUM(T46:T85)</f>
        <v>0</v>
      </c>
      <c r="W86" s="38">
        <f>SUM(W46:W85)</f>
        <v>16</v>
      </c>
      <c r="X86" s="38">
        <f>SUM(X46:X85)</f>
        <v>18</v>
      </c>
      <c r="Y86" s="38" t="str">
        <f>COUNTIF(Y46:Y85,"v")&amp;"+"&amp;COUNTIF(Y46:Y85,"sz")</f>
        <v>5+1</v>
      </c>
      <c r="Z86" s="38">
        <f>SUM(Z46:Z85)</f>
        <v>0</v>
      </c>
      <c r="AC86" s="38">
        <f>SUM(AC46:AC85)</f>
        <v>19</v>
      </c>
      <c r="AD86" s="38">
        <f>SUM(AD46:AD85)</f>
        <v>17</v>
      </c>
      <c r="AE86" s="38" t="str">
        <f>COUNTIF(AE46:AE85,"v")&amp;"+"&amp;COUNTIF(AE46:AE85,"sz")</f>
        <v>6+0</v>
      </c>
      <c r="AF86" s="38">
        <f>SUM(AF46:AF85)</f>
        <v>0</v>
      </c>
      <c r="AI86" s="38">
        <f>SUM(AI46:AI85)</f>
        <v>18</v>
      </c>
      <c r="AJ86" s="38">
        <f>SUM(AJ46:AJ85)</f>
        <v>18</v>
      </c>
      <c r="AK86" s="38" t="str">
        <f>COUNTIF(AK46:AK85,"v")&amp;"+"&amp;COUNTIF(AK46:AK85,"sz")</f>
        <v>6+0</v>
      </c>
      <c r="AL86" s="38">
        <f>SUM(AL46:AL85)</f>
        <v>0</v>
      </c>
      <c r="AP86" s="38">
        <f>SUM(AP46:AP85)</f>
        <v>11</v>
      </c>
      <c r="AQ86" s="38">
        <f>SUM(AQ46:AQ85)</f>
        <v>19</v>
      </c>
      <c r="AR86" s="38" t="str">
        <f>COUNTIF(AR46:AR85,"v")&amp;"+"&amp;COUNTIF(AR46:AR85,"sz")</f>
        <v>5+0</v>
      </c>
      <c r="AS86" s="38">
        <f>SUM(AS46:AS85)</f>
        <v>0</v>
      </c>
      <c r="AV86" s="38">
        <f>SUM(AV46:AV85)</f>
        <v>17</v>
      </c>
      <c r="AW86" s="38">
        <f>SUM(AW46:AW85)</f>
        <v>15</v>
      </c>
      <c r="AX86" s="38" t="str">
        <f>COUNTIF(AX46:AX85,"v")&amp;"+"&amp;COUNTIF(AX46:AX85,"sz")</f>
        <v>5+0</v>
      </c>
      <c r="AY86" s="38">
        <f>SUM(AY46:AY85)</f>
        <v>0</v>
      </c>
      <c r="BC86" s="38">
        <f>SUM(BC46:BC85)</f>
        <v>17</v>
      </c>
      <c r="BD86" s="38">
        <f>SUM(BD46:BD85)</f>
        <v>20</v>
      </c>
      <c r="BE86" s="38" t="str">
        <f>COUNTIF(BE46:BE85,"v")&amp;"+"&amp;COUNTIF(BE46:BE85,"sz")</f>
        <v>7+0</v>
      </c>
      <c r="BF86" s="38">
        <f>SUM(BF46:BF85)</f>
        <v>0</v>
      </c>
      <c r="BI86" s="38">
        <f>SUM(BI46:BI85)</f>
        <v>0</v>
      </c>
      <c r="BJ86" s="38">
        <f>SUM(BJ46:BJ85)</f>
        <v>34</v>
      </c>
      <c r="BK86" s="38" t="str">
        <f>COUNTIF(BK46:BK85,"v")&amp;"+"&amp;COUNTIF(BK46:BK85,"sz")</f>
        <v>0+0</v>
      </c>
      <c r="BL86" s="38">
        <f>SUM(BL46:BL85)</f>
        <v>0</v>
      </c>
      <c r="BO86" s="45" t="s">
        <v>102</v>
      </c>
      <c r="BP86" s="179"/>
      <c r="BQ86" s="179"/>
      <c r="BR86" s="38">
        <f>SUM(F86,L86,R86,X86,AD86,AJ86,AQ86,AW86,BD86,BJ86)</f>
        <v>194</v>
      </c>
      <c r="BS86" s="1">
        <f ca="1">ROUND(BR86/BR84,3)</f>
        <v>0.56899999999999995</v>
      </c>
    </row>
    <row r="87" spans="2:71" ht="13.5" customHeight="1"/>
    <row r="88" spans="2:71" ht="18" customHeight="1">
      <c r="B88" s="105"/>
      <c r="C88" s="102"/>
      <c r="D88" s="102"/>
      <c r="E88" s="104" t="s">
        <v>108</v>
      </c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3" t="str">
        <f>"ea-arány: "&amp;BR128&amp;"/"&amp;BR128+BR129&amp;"="&amp;ROUND(100*BR128/(BR128+BR129),1)&amp;"% "</f>
        <v xml:space="preserve">ea-arány: 146/341=42,8% </v>
      </c>
    </row>
    <row r="89" spans="2:71" ht="13.5" customHeight="1" outlineLevel="1">
      <c r="B89" s="102"/>
      <c r="E89" s="76" t="s">
        <v>1</v>
      </c>
      <c r="F89" s="76"/>
      <c r="G89" s="76"/>
      <c r="H89" s="76"/>
      <c r="K89" s="101" t="s">
        <v>2</v>
      </c>
      <c r="L89" s="101"/>
      <c r="M89" s="101"/>
      <c r="N89" s="101"/>
      <c r="Q89" s="76" t="s">
        <v>3</v>
      </c>
      <c r="R89" s="76"/>
      <c r="S89" s="76"/>
      <c r="T89" s="76"/>
      <c r="W89" s="101" t="s">
        <v>4</v>
      </c>
      <c r="X89" s="101"/>
      <c r="Y89" s="101"/>
      <c r="Z89" s="101"/>
      <c r="AC89" s="76" t="s">
        <v>5</v>
      </c>
      <c r="AD89" s="76"/>
      <c r="AE89" s="76"/>
      <c r="AF89" s="76"/>
      <c r="AI89" s="101" t="s">
        <v>6</v>
      </c>
      <c r="AJ89" s="101"/>
      <c r="AK89" s="101"/>
      <c r="AL89" s="101"/>
      <c r="AP89" s="76" t="s">
        <v>7</v>
      </c>
      <c r="AQ89" s="76"/>
      <c r="AR89" s="76"/>
      <c r="AS89" s="76"/>
      <c r="AV89" s="101" t="s">
        <v>8</v>
      </c>
      <c r="AW89" s="101"/>
      <c r="AX89" s="101"/>
      <c r="AY89" s="101"/>
      <c r="BC89" s="76" t="s">
        <v>9</v>
      </c>
      <c r="BD89" s="76"/>
      <c r="BE89" s="76"/>
      <c r="BF89" s="76"/>
      <c r="BI89" s="101" t="s">
        <v>10</v>
      </c>
      <c r="BJ89" s="101"/>
      <c r="BK89" s="101"/>
      <c r="BL89" s="101"/>
      <c r="BO89" s="76" t="s">
        <v>11</v>
      </c>
      <c r="BP89" s="178" t="s">
        <v>12</v>
      </c>
      <c r="BQ89" s="178" t="s">
        <v>13</v>
      </c>
      <c r="BR89" s="76" t="s">
        <v>14</v>
      </c>
      <c r="BS89" s="76" t="s">
        <v>15</v>
      </c>
    </row>
    <row r="90" spans="2:71" ht="13.5" customHeight="1" outlineLevel="1">
      <c r="B90" s="53">
        <v>1</v>
      </c>
      <c r="C90" s="52"/>
      <c r="D90" s="52" t="str">
        <f t="shared" ref="D90:D123" ca="1" si="24">IF(OR(ISNUMBER(H:H),ISBLANK(H:H)),OFFSET(D90,-1,0),LEFT(H:H,2))</f>
        <v>ST</v>
      </c>
      <c r="E90" s="78" t="s">
        <v>16</v>
      </c>
      <c r="F90" s="37"/>
      <c r="G90" s="37"/>
      <c r="H90" s="37" t="s">
        <v>17</v>
      </c>
      <c r="I90" s="52"/>
      <c r="J90" s="52" t="str">
        <f t="shared" ref="J90:J123" ca="1" si="25">IF(OR(ISNUMBER(N:N),ISBLANK(N:N)),OFFSET(J90,-1,0),LEFT(N:N,2))</f>
        <v>LA</v>
      </c>
      <c r="K90" s="91" t="s">
        <v>18</v>
      </c>
      <c r="L90" s="35"/>
      <c r="M90" s="35"/>
      <c r="N90" s="35" t="s">
        <v>19</v>
      </c>
      <c r="O90" s="52"/>
      <c r="P90" s="52" t="str">
        <f t="shared" ref="P90:P123" ca="1" si="26">IF(OR(ISNUMBER(T:T),ISBLANK(T:T)),OFFSET(P90,-1,0),LEFT(T:T,2))</f>
        <v>TT</v>
      </c>
      <c r="Q90" s="91" t="s">
        <v>20</v>
      </c>
      <c r="R90" s="35"/>
      <c r="S90" s="35"/>
      <c r="T90" s="35" t="s">
        <v>21</v>
      </c>
      <c r="U90" s="52"/>
      <c r="V90" s="52" t="str">
        <f t="shared" ref="V90:V123" ca="1" si="27">IF(OR(ISNUMBER(Z:Z),ISBLANK(Z:Z)),OFFSET(V90,-1,0),LEFT(Z:Z,2))</f>
        <v>LA</v>
      </c>
      <c r="W90" s="91" t="s">
        <v>22</v>
      </c>
      <c r="X90" s="35"/>
      <c r="Y90" s="35"/>
      <c r="Z90" s="35" t="s">
        <v>19</v>
      </c>
      <c r="AA90" s="52"/>
      <c r="AB90" s="52" t="str">
        <f t="shared" ref="AB90:AB125" ca="1" si="28">IF(OR(ISNUMBER(AF:AF),ISBLANK(AF:AF)),OFFSET(AB90,-1,0),LEFT(AF:AF,2))</f>
        <v>KO</v>
      </c>
      <c r="AC90" s="91" t="s">
        <v>23</v>
      </c>
      <c r="AD90" s="35"/>
      <c r="AE90" s="35"/>
      <c r="AF90" s="35" t="s">
        <v>24</v>
      </c>
      <c r="AG90" s="52"/>
      <c r="AH90" s="52" t="str">
        <f t="shared" ref="AH90:AH125" ca="1" si="29">IF(OR(ISNUMBER(AL:AL),ISBLANK(AL:AL)),OFFSET(AH90,-1,0),LEFT(AL:AL,2))</f>
        <v>IP</v>
      </c>
      <c r="AI90" s="91" t="s">
        <v>25</v>
      </c>
      <c r="AJ90" s="35"/>
      <c r="AK90" s="35"/>
      <c r="AL90" s="35" t="s">
        <v>26</v>
      </c>
      <c r="AM90" s="52"/>
      <c r="AN90" s="52"/>
      <c r="AO90" s="52" t="str">
        <f t="shared" ref="AO90:AO119" ca="1" si="30">IF(OR(ISNUMBER(AS:AS),ISBLANK(AS:AS)),OFFSET(AO90,-1,0),LEFT(AS:AS,2))</f>
        <v>IP</v>
      </c>
      <c r="AP90" s="91" t="s">
        <v>27</v>
      </c>
      <c r="AQ90" s="35"/>
      <c r="AR90" s="35"/>
      <c r="AS90" s="35" t="s">
        <v>26</v>
      </c>
      <c r="AT90" s="52"/>
      <c r="AU90" s="52" t="str">
        <f t="shared" ref="AU90:AU121" ca="1" si="31">IF(OR(ISNUMBER(AY:AY),ISBLANK(AY:AY)),OFFSET(AU90,-1,0),LEFT(AY:AY,2))</f>
        <v>••</v>
      </c>
      <c r="AV90" s="100" t="s">
        <v>28</v>
      </c>
      <c r="AW90" s="99"/>
      <c r="AX90" s="99"/>
      <c r="AY90" s="99" t="s">
        <v>29</v>
      </c>
      <c r="AZ90" s="52"/>
      <c r="BA90" s="52"/>
      <c r="BB90" s="52" t="str">
        <f t="shared" ref="BB90:BB126" ca="1" si="32">IF(OR(ISNUMBER(BF:BF),ISBLANK(BF:BF)),OFFSET(BB90,-1,0),LEFT(BF:BF,2))</f>
        <v>••</v>
      </c>
      <c r="BC90" s="98" t="s">
        <v>28</v>
      </c>
      <c r="BD90" s="34"/>
      <c r="BE90" s="34"/>
      <c r="BF90" s="34" t="s">
        <v>29</v>
      </c>
      <c r="BG90" s="52"/>
      <c r="BH90" s="52" t="str">
        <f t="shared" ref="BH90:BH123" ca="1" si="33">IF(OR(ISNUMBER(BL:BL),ISBLANK(BL:BL)),OFFSET(BH90,-1,0),LEFT(BL:BL,2))</f>
        <v>••</v>
      </c>
      <c r="BI90" s="98" t="s">
        <v>30</v>
      </c>
      <c r="BJ90" s="34"/>
      <c r="BK90" s="34"/>
      <c r="BL90" s="34" t="s">
        <v>29</v>
      </c>
      <c r="BM90" s="52"/>
      <c r="BN90" s="51">
        <v>1</v>
      </c>
      <c r="BO90" s="75" t="s">
        <v>19</v>
      </c>
      <c r="BP90" s="172">
        <f ca="1">SUM(COUNTIF(OFFSET(BP90,-OFFSET(BP90,0,-2)+1,-COLUMNS($D:BP)+1,38,1),BO:BO),
COUNTIF(OFFSET(BP90,-OFFSET(BP90,0,-2)+1,-COLUMNS($P:BP)+1,38,1),BO:BO),
COUNTIF(OFFSET(BP90,-OFFSET(BP90,0,-2)+1,-COLUMNS($AB:BP)+1,38,1),BO:BO),
COUNTIF(OFFSET(BP90,-OFFSET(BP90,0,-2)+1,-COLUMNS($AO:BP)+1,38,1),BO:BO),
COUNTIF(OFFSET(BP90,-OFFSET(BP90,0,-2)+1,-COLUMNS($BB:BP)+1,38,1),BO:BO),)</f>
        <v>2</v>
      </c>
      <c r="BQ90" s="172">
        <f ca="1">SUM(COUNTIF(OFFSET(BQ90,-OFFSET(BQ90,0,-3)+1,-COLUMNS($J:BQ)+1,38,1),BO:BO),
COUNTIF(OFFSET(BQ90,-OFFSET(BQ90,0,-3)+1,-COLUMNS($V:BQ)+1,38,1),BO:BO),
COUNTIF(OFFSET(BQ90,-OFFSET(BQ90,0,-3)+1,-COLUMNS($AH:BQ)+1,38,1),BO:BO),
COUNTIF(OFFSET(BQ90,-OFFSET(BQ90,0,-3)+1,-COLUMNS($AU:BQ)+1,38,1),BO:BO),
COUNTIF(OFFSET(BQ90,-OFFSET(BQ90,0,-3)+1,-COLUMNS($BH:BQ)+1,38,1),BO:BO),)</f>
        <v>9</v>
      </c>
      <c r="BR90" s="40">
        <f ca="1">SUM(COUNTIF(OFFSET(BR90,-OFFSET(BR90,0,-4)+1,-COLUMNS($D:BR)+1,38,1),BO:BO),COUNTIF(OFFSET(BR90,-OFFSET(BR90,0,-4)+1,-COLUMNS($J:BR)+1,38,1),BO:BO),COUNTIF(OFFSET(BR90,-OFFSET(BR90,0,-4)+1,-COLUMNS($P:BR)+1,38,1),BO:BO),COUNTIF(OFFSET(BR90,-OFFSET(BR90,0,-4)+1,-COLUMNS($V:BR)+1,38,1),BO:BO),COUNTIF(OFFSET(BR90,-OFFSET(BR90,0,-4)+1,-COLUMNS($AB:BR)+1,38,1),BO:BO),COUNTIF(OFFSET(BR90,-OFFSET(BR90,0,-4)+1,-COLUMNS($AH:BR)+1,38,1),BO:BO),COUNTIF(OFFSET(BR90,-OFFSET(BR90,0,-4)+1,-COLUMNS($AO:BR)+1,38,1),BO:BO),COUNTIF(OFFSET(BR90,-OFFSET(BR90,0,-4)+1,-COLUMNS($AU:BR)+1,38,1),BO:BO),COUNTIF(OFFSET(BR90,-OFFSET(BR90,0,-4)+1,-COLUMNS($BB:BR)+1,38,1),BO:BO),COUNTIF(OFFSET(BR90,-OFFSET(BR90,0,-4)+1,-COLUMNS($BH:BR)+1,38,1),BO:BO),)</f>
        <v>11</v>
      </c>
      <c r="BS90" s="73">
        <f t="shared" ref="BS90:BS108" ca="1" si="34">BR:BR/$BR$41</f>
        <v>3.2258064516129031E-2</v>
      </c>
    </row>
    <row r="91" spans="2:71" ht="13.5" customHeight="1" outlineLevel="1">
      <c r="B91" s="53">
        <v>2</v>
      </c>
      <c r="C91" s="52"/>
      <c r="D91" s="52" t="str">
        <f t="shared" ca="1" si="24"/>
        <v>ST</v>
      </c>
      <c r="E91" s="42">
        <v>3</v>
      </c>
      <c r="F91" s="42">
        <v>4</v>
      </c>
      <c r="G91" s="42" t="s">
        <v>31</v>
      </c>
      <c r="H91" s="42"/>
      <c r="I91" s="52"/>
      <c r="J91" s="52" t="str">
        <f t="shared" ca="1" si="25"/>
        <v>LA</v>
      </c>
      <c r="K91" s="40">
        <v>1</v>
      </c>
      <c r="L91" s="40">
        <v>2</v>
      </c>
      <c r="M91" s="40" t="s">
        <v>32</v>
      </c>
      <c r="N91" s="40"/>
      <c r="O91" s="52"/>
      <c r="P91" s="52" t="str">
        <f t="shared" ca="1" si="26"/>
        <v>TT</v>
      </c>
      <c r="Q91" s="40">
        <v>0</v>
      </c>
      <c r="R91" s="40">
        <v>5</v>
      </c>
      <c r="S91" s="40" t="s">
        <v>32</v>
      </c>
      <c r="T91" s="40"/>
      <c r="U91" s="52"/>
      <c r="V91" s="52" t="str">
        <f t="shared" ca="1" si="27"/>
        <v>LA</v>
      </c>
      <c r="W91" s="40">
        <v>0</v>
      </c>
      <c r="X91" s="40">
        <v>6</v>
      </c>
      <c r="Y91" s="40" t="s">
        <v>32</v>
      </c>
      <c r="Z91" s="40"/>
      <c r="AA91" s="52"/>
      <c r="AB91" s="52" t="str">
        <f t="shared" ca="1" si="28"/>
        <v>KO</v>
      </c>
      <c r="AC91" s="40">
        <v>0</v>
      </c>
      <c r="AD91" s="40">
        <v>6</v>
      </c>
      <c r="AE91" s="40" t="s">
        <v>32</v>
      </c>
      <c r="AF91" s="40"/>
      <c r="AG91" s="52"/>
      <c r="AH91" s="52" t="str">
        <f t="shared" ca="1" si="29"/>
        <v>IP</v>
      </c>
      <c r="AI91" s="40">
        <v>0</v>
      </c>
      <c r="AJ91" s="40">
        <v>6</v>
      </c>
      <c r="AK91" s="40" t="s">
        <v>31</v>
      </c>
      <c r="AL91" s="40"/>
      <c r="AM91" s="52"/>
      <c r="AN91" s="52"/>
      <c r="AO91" s="52" t="str">
        <f t="shared" ca="1" si="30"/>
        <v>IP</v>
      </c>
      <c r="AP91" s="40">
        <v>0</v>
      </c>
      <c r="AQ91" s="40">
        <v>4</v>
      </c>
      <c r="AR91" s="40" t="s">
        <v>32</v>
      </c>
      <c r="AS91" s="40"/>
      <c r="AT91" s="52"/>
      <c r="AU91" s="52" t="str">
        <f t="shared" ca="1" si="31"/>
        <v>••</v>
      </c>
      <c r="AV91" s="97">
        <v>0</v>
      </c>
      <c r="AW91" s="97">
        <v>8</v>
      </c>
      <c r="AX91" s="97" t="s">
        <v>32</v>
      </c>
      <c r="AY91" s="97"/>
      <c r="AZ91" s="52"/>
      <c r="BA91" s="52"/>
      <c r="BB91" s="52" t="str">
        <f t="shared" ca="1" si="32"/>
        <v>••</v>
      </c>
      <c r="BC91" s="39">
        <v>0</v>
      </c>
      <c r="BD91" s="39">
        <v>12</v>
      </c>
      <c r="BE91" s="39" t="s">
        <v>32</v>
      </c>
      <c r="BF91" s="39"/>
      <c r="BG91" s="52"/>
      <c r="BH91" s="52" t="str">
        <f t="shared" ca="1" si="33"/>
        <v>••</v>
      </c>
      <c r="BI91" s="39">
        <v>0</v>
      </c>
      <c r="BJ91" s="39">
        <v>34</v>
      </c>
      <c r="BK91" s="39" t="s">
        <v>33</v>
      </c>
      <c r="BL91" s="39"/>
      <c r="BM91" s="52"/>
      <c r="BN91" s="51">
        <v>2</v>
      </c>
      <c r="BO91" s="75" t="s">
        <v>24</v>
      </c>
      <c r="BP91" s="172">
        <f ca="1">SUM(COUNTIF(OFFSET(BP91,-OFFSET(BP91,0,-2)+1,-COLUMNS($D:BP)+1,38,1),BO:BO),
COUNTIF(OFFSET(BP91,-OFFSET(BP91,0,-2)+1,-COLUMNS($P:BP)+1,38,1),BO:BO),
COUNTIF(OFFSET(BP91,-OFFSET(BP91,0,-2)+1,-COLUMNS($AB:BP)+1,38,1),BO:BO),
COUNTIF(OFFSET(BP91,-OFFSET(BP91,0,-2)+1,-COLUMNS($AO:BP)+1,38,1),BO:BO),
COUNTIF(OFFSET(BP91,-OFFSET(BP91,0,-2)+1,-COLUMNS($BB:BP)+1,38,1),BO:BO),)</f>
        <v>6</v>
      </c>
      <c r="BQ91" s="172">
        <f ca="1">SUM(COUNTIF(OFFSET(BQ91,-OFFSET(BQ91,0,-3)+1,-COLUMNS($J:BQ)+1,38,1),BO:BO),
COUNTIF(OFFSET(BQ91,-OFFSET(BQ91,0,-3)+1,-COLUMNS($V:BQ)+1,38,1),BO:BO),
COUNTIF(OFFSET(BQ91,-OFFSET(BQ91,0,-3)+1,-COLUMNS($AH:BQ)+1,38,1),BO:BO),
COUNTIF(OFFSET(BQ91,-OFFSET(BQ91,0,-3)+1,-COLUMNS($AU:BQ)+1,38,1),BO:BO),
COUNTIF(OFFSET(BQ91,-OFFSET(BQ91,0,-3)+1,-COLUMNS($BH:BQ)+1,38,1),BO:BO),)</f>
        <v>2</v>
      </c>
      <c r="BR91" s="40">
        <f ca="1">SUM(COUNTIF(OFFSET(BR91,-OFFSET(BR91,0,-4)+1,-COLUMNS($D:BR)+1,38,1),BO:BO),COUNTIF(OFFSET(BR91,-OFFSET(BR91,0,-4)+1,-COLUMNS($J:BR)+1,38,1),BO:BO),COUNTIF(OFFSET(BR91,-OFFSET(BR91,0,-4)+1,-COLUMNS($P:BR)+1,38,1),BO:BO),COUNTIF(OFFSET(BR91,-OFFSET(BR91,0,-4)+1,-COLUMNS($V:BR)+1,38,1),BO:BO),COUNTIF(OFFSET(BR91,-OFFSET(BR91,0,-4)+1,-COLUMNS($AB:BR)+1,38,1),BO:BO),COUNTIF(OFFSET(BR91,-OFFSET(BR91,0,-4)+1,-COLUMNS($AH:BR)+1,38,1),BO:BO),COUNTIF(OFFSET(BR91,-OFFSET(BR91,0,-4)+1,-COLUMNS($AO:BR)+1,38,1),BO:BO),COUNTIF(OFFSET(BR91,-OFFSET(BR91,0,-4)+1,-COLUMNS($AU:BR)+1,38,1),BO:BO),COUNTIF(OFFSET(BR91,-OFFSET(BR91,0,-4)+1,-COLUMNS($BB:BR)+1,38,1),BO:BO),COUNTIF(OFFSET(BR91,-OFFSET(BR91,0,-4)+1,-COLUMNS($BH:BR)+1,38,1),BO:BO),)</f>
        <v>8</v>
      </c>
      <c r="BS91" s="73">
        <f t="shared" ca="1" si="34"/>
        <v>2.3460410557184751E-2</v>
      </c>
    </row>
    <row r="92" spans="2:71" ht="13.5" customHeight="1" outlineLevel="1">
      <c r="B92" s="53">
        <v>3</v>
      </c>
      <c r="C92" s="52"/>
      <c r="D92" s="52" t="str">
        <f t="shared" ca="1" si="24"/>
        <v>ST</v>
      </c>
      <c r="E92" s="42"/>
      <c r="F92" s="42"/>
      <c r="G92" s="42" t="s">
        <v>32</v>
      </c>
      <c r="H92" s="42"/>
      <c r="I92" s="52"/>
      <c r="J92" s="52" t="str">
        <f t="shared" ca="1" si="25"/>
        <v>LA</v>
      </c>
      <c r="K92" s="40"/>
      <c r="L92" s="40"/>
      <c r="M92" s="40"/>
      <c r="N92" s="40"/>
      <c r="O92" s="52"/>
      <c r="P92" s="52" t="str">
        <f t="shared" ca="1" si="26"/>
        <v>TT</v>
      </c>
      <c r="Q92" s="40"/>
      <c r="R92" s="40"/>
      <c r="S92" s="40"/>
      <c r="T92" s="40"/>
      <c r="U92" s="52"/>
      <c r="V92" s="52" t="str">
        <f t="shared" ca="1" si="27"/>
        <v>LA</v>
      </c>
      <c r="W92" s="40"/>
      <c r="X92" s="40"/>
      <c r="Y92" s="40"/>
      <c r="Z92" s="40"/>
      <c r="AA92" s="52"/>
      <c r="AB92" s="52" t="str">
        <f t="shared" ca="1" si="28"/>
        <v>KO</v>
      </c>
      <c r="AC92" s="40"/>
      <c r="AD92" s="40"/>
      <c r="AE92" s="40"/>
      <c r="AF92" s="40"/>
      <c r="AG92" s="52"/>
      <c r="AH92" s="52" t="str">
        <f t="shared" ca="1" si="29"/>
        <v>IP</v>
      </c>
      <c r="AI92" s="40"/>
      <c r="AJ92" s="40"/>
      <c r="AK92" s="40" t="s">
        <v>32</v>
      </c>
      <c r="AL92" s="40"/>
      <c r="AM92" s="52"/>
      <c r="AN92" s="52"/>
      <c r="AO92" s="52" t="str">
        <f t="shared" ca="1" si="30"/>
        <v>IP</v>
      </c>
      <c r="AP92" s="40"/>
      <c r="AQ92" s="40"/>
      <c r="AR92" s="40"/>
      <c r="AS92" s="40"/>
      <c r="AT92" s="52"/>
      <c r="AU92" s="52" t="str">
        <f t="shared" ca="1" si="31"/>
        <v>••</v>
      </c>
      <c r="AV92" s="97"/>
      <c r="AW92" s="97"/>
      <c r="AX92" s="97"/>
      <c r="AY92" s="97"/>
      <c r="AZ92" s="52"/>
      <c r="BA92" s="52"/>
      <c r="BB92" s="52" t="str">
        <f t="shared" ca="1" si="32"/>
        <v>••</v>
      </c>
      <c r="BC92" s="39"/>
      <c r="BD92" s="39"/>
      <c r="BE92" s="39"/>
      <c r="BF92" s="39"/>
      <c r="BG92" s="52"/>
      <c r="BH92" s="52" t="str">
        <f t="shared" ca="1" si="33"/>
        <v>••</v>
      </c>
      <c r="BI92" s="39"/>
      <c r="BJ92" s="39"/>
      <c r="BK92" s="39"/>
      <c r="BL92" s="39"/>
      <c r="BM92" s="52"/>
      <c r="BN92" s="51">
        <v>3</v>
      </c>
      <c r="BO92" s="75" t="s">
        <v>26</v>
      </c>
      <c r="BP92" s="172">
        <f ca="1">SUM(COUNTIF(OFFSET(BP92,-OFFSET(BP92,0,-2)+1,-COLUMNS($D:BP)+1,38,1),BO:BO),
COUNTIF(OFFSET(BP92,-OFFSET(BP92,0,-2)+1,-COLUMNS($P:BP)+1,38,1),BO:BO),
COUNTIF(OFFSET(BP92,-OFFSET(BP92,0,-2)+1,-COLUMNS($AB:BP)+1,38,1),BO:BO),
COUNTIF(OFFSET(BP92,-OFFSET(BP92,0,-2)+1,-COLUMNS($AO:BP)+1,38,1),BO:BO),
COUNTIF(OFFSET(BP92,-OFFSET(BP92,0,-2)+1,-COLUMNS($BB:BP)+1,38,1),BO:BO),)</f>
        <v>6</v>
      </c>
      <c r="BQ92" s="172">
        <f ca="1">SUM(COUNTIF(OFFSET(BQ92,-OFFSET(BQ92,0,-3)+1,-COLUMNS($J:BQ)+1,38,1),BO:BO),
COUNTIF(OFFSET(BQ92,-OFFSET(BQ92,0,-3)+1,-COLUMNS($V:BQ)+1,38,1),BO:BO),
COUNTIF(OFFSET(BQ92,-OFFSET(BQ92,0,-3)+1,-COLUMNS($AH:BQ)+1,38,1),BO:BO),
COUNTIF(OFFSET(BQ92,-OFFSET(BQ92,0,-3)+1,-COLUMNS($AU:BQ)+1,38,1),BO:BO),
COUNTIF(OFFSET(BQ92,-OFFSET(BQ92,0,-3)+1,-COLUMNS($BH:BQ)+1,38,1),BO:BO),)</f>
        <v>8</v>
      </c>
      <c r="BR92" s="40">
        <f ca="1">SUM(COUNTIF(OFFSET(BR92,-OFFSET(BR92,0,-4)+1,-COLUMNS($D:BR)+1,38,1),BO:BO),COUNTIF(OFFSET(BR92,-OFFSET(BR92,0,-4)+1,-COLUMNS($J:BR)+1,38,1),BO:BO),COUNTIF(OFFSET(BR92,-OFFSET(BR92,0,-4)+1,-COLUMNS($P:BR)+1,38,1),BO:BO),COUNTIF(OFFSET(BR92,-OFFSET(BR92,0,-4)+1,-COLUMNS($V:BR)+1,38,1),BO:BO),COUNTIF(OFFSET(BR92,-OFFSET(BR92,0,-4)+1,-COLUMNS($AB:BR)+1,38,1),BO:BO),COUNTIF(OFFSET(BR92,-OFFSET(BR92,0,-4)+1,-COLUMNS($AH:BR)+1,38,1),BO:BO),COUNTIF(OFFSET(BR92,-OFFSET(BR92,0,-4)+1,-COLUMNS($AO:BR)+1,38,1),BO:BO),COUNTIF(OFFSET(BR92,-OFFSET(BR92,0,-4)+1,-COLUMNS($AU:BR)+1,38,1),BO:BO),COUNTIF(OFFSET(BR92,-OFFSET(BR92,0,-4)+1,-COLUMNS($BB:BR)+1,38,1),BO:BO),COUNTIF(OFFSET(BR92,-OFFSET(BR92,0,-4)+1,-COLUMNS($BH:BR)+1,38,1),BO:BO),)</f>
        <v>14</v>
      </c>
      <c r="BS92" s="73">
        <f t="shared" ca="1" si="34"/>
        <v>4.1055718475073312E-2</v>
      </c>
    </row>
    <row r="93" spans="2:71" ht="13.5" customHeight="1" outlineLevel="1">
      <c r="B93" s="53">
        <v>4</v>
      </c>
      <c r="C93" s="52"/>
      <c r="D93" s="52" t="str">
        <f t="shared" ca="1" si="24"/>
        <v>ST</v>
      </c>
      <c r="E93" s="42"/>
      <c r="F93" s="42"/>
      <c r="G93" s="42"/>
      <c r="H93" s="42"/>
      <c r="I93" s="52"/>
      <c r="J93" s="52" t="str">
        <f t="shared" ca="1" si="25"/>
        <v>ST</v>
      </c>
      <c r="K93" s="78" t="s">
        <v>34</v>
      </c>
      <c r="L93" s="37"/>
      <c r="M93" s="37"/>
      <c r="N93" s="37" t="s">
        <v>17</v>
      </c>
      <c r="O93" s="52"/>
      <c r="P93" s="52" t="str">
        <f t="shared" ca="1" si="26"/>
        <v>TT</v>
      </c>
      <c r="Q93" s="40"/>
      <c r="R93" s="40"/>
      <c r="S93" s="40"/>
      <c r="T93" s="40"/>
      <c r="U93" s="52"/>
      <c r="V93" s="52" t="str">
        <f t="shared" ca="1" si="27"/>
        <v>LA</v>
      </c>
      <c r="W93" s="40"/>
      <c r="X93" s="40"/>
      <c r="Y93" s="40"/>
      <c r="Z93" s="40"/>
      <c r="AA93" s="52"/>
      <c r="AB93" s="52" t="str">
        <f t="shared" ca="1" si="28"/>
        <v>KO</v>
      </c>
      <c r="AC93" s="40"/>
      <c r="AD93" s="40"/>
      <c r="AE93" s="40"/>
      <c r="AF93" s="40"/>
      <c r="AG93" s="52"/>
      <c r="AH93" s="52" t="str">
        <f t="shared" ca="1" si="29"/>
        <v>IP</v>
      </c>
      <c r="AI93" s="40"/>
      <c r="AJ93" s="40"/>
      <c r="AK93" s="40"/>
      <c r="AL93" s="40"/>
      <c r="AM93" s="52"/>
      <c r="AN93" s="52"/>
      <c r="AO93" s="52" t="str">
        <f t="shared" ca="1" si="30"/>
        <v>IP</v>
      </c>
      <c r="AP93" s="40"/>
      <c r="AQ93" s="40"/>
      <c r="AR93" s="40"/>
      <c r="AS93" s="40"/>
      <c r="AT93" s="52"/>
      <c r="AU93" s="52" t="str">
        <f t="shared" ca="1" si="31"/>
        <v>••</v>
      </c>
      <c r="AV93" s="97"/>
      <c r="AW93" s="97"/>
      <c r="AX93" s="97"/>
      <c r="AY93" s="97"/>
      <c r="AZ93" s="52"/>
      <c r="BA93" s="52"/>
      <c r="BB93" s="52" t="str">
        <f t="shared" ca="1" si="32"/>
        <v>••</v>
      </c>
      <c r="BC93" s="39"/>
      <c r="BD93" s="39"/>
      <c r="BE93" s="39"/>
      <c r="BF93" s="39"/>
      <c r="BG93" s="52"/>
      <c r="BH93" s="52" t="str">
        <f t="shared" ca="1" si="33"/>
        <v>••</v>
      </c>
      <c r="BI93" s="39"/>
      <c r="BJ93" s="39"/>
      <c r="BK93" s="39"/>
      <c r="BL93" s="39"/>
      <c r="BM93" s="52"/>
      <c r="BN93" s="51">
        <v>4</v>
      </c>
      <c r="BO93" s="75" t="s">
        <v>35</v>
      </c>
      <c r="BP93" s="172">
        <f ca="1">SUM(COUNTIF(OFFSET(BP93,-OFFSET(BP93,0,-2)+1,-COLUMNS($D:BP)+1,38,1),BO:BO),
COUNTIF(OFFSET(BP93,-OFFSET(BP93,0,-2)+1,-COLUMNS($P:BP)+1,38,1),BO:BO),
COUNTIF(OFFSET(BP93,-OFFSET(BP93,0,-2)+1,-COLUMNS($AB:BP)+1,38,1),BO:BO),
COUNTIF(OFFSET(BP93,-OFFSET(BP93,0,-2)+1,-COLUMNS($AO:BP)+1,38,1),BO:BO),
COUNTIF(OFFSET(BP93,-OFFSET(BP93,0,-2)+1,-COLUMNS($BB:BP)+1,38,1),BO:BO),)</f>
        <v>13</v>
      </c>
      <c r="BQ93" s="172">
        <f ca="1">SUM(COUNTIF(OFFSET(BQ93,-OFFSET(BQ93,0,-3)+1,-COLUMNS($J:BQ)+1,38,1),BO:BO),
COUNTIF(OFFSET(BQ93,-OFFSET(BQ93,0,-3)+1,-COLUMNS($V:BQ)+1,38,1),BO:BO),
COUNTIF(OFFSET(BQ93,-OFFSET(BQ93,0,-3)+1,-COLUMNS($AH:BQ)+1,38,1),BO:BO),
COUNTIF(OFFSET(BQ93,-OFFSET(BQ93,0,-3)+1,-COLUMNS($AU:BQ)+1,38,1),BO:BO),
COUNTIF(OFFSET(BQ93,-OFFSET(BQ93,0,-3)+1,-COLUMNS($BH:BQ)+1,38,1),BO:BO),)</f>
        <v>6</v>
      </c>
      <c r="BR93" s="40">
        <f ca="1">SUM(COUNTIF(OFFSET(BR93,-OFFSET(BR93,0,-4)+1,-COLUMNS($D:BR)+1,38,1),BO:BO),COUNTIF(OFFSET(BR93,-OFFSET(BR93,0,-4)+1,-COLUMNS($J:BR)+1,38,1),BO:BO),COUNTIF(OFFSET(BR93,-OFFSET(BR93,0,-4)+1,-COLUMNS($P:BR)+1,38,1),BO:BO),COUNTIF(OFFSET(BR93,-OFFSET(BR93,0,-4)+1,-COLUMNS($V:BR)+1,38,1),BO:BO),COUNTIF(OFFSET(BR93,-OFFSET(BR93,0,-4)+1,-COLUMNS($AB:BR)+1,38,1),BO:BO),COUNTIF(OFFSET(BR93,-OFFSET(BR93,0,-4)+1,-COLUMNS($AH:BR)+1,38,1),BO:BO),COUNTIF(OFFSET(BR93,-OFFSET(BR93,0,-4)+1,-COLUMNS($AO:BR)+1,38,1),BO:BO),COUNTIF(OFFSET(BR93,-OFFSET(BR93,0,-4)+1,-COLUMNS($AU:BR)+1,38,1),BO:BO),COUNTIF(OFFSET(BR93,-OFFSET(BR93,0,-4)+1,-COLUMNS($BB:BR)+1,38,1),BO:BO),COUNTIF(OFFSET(BR93,-OFFSET(BR93,0,-4)+1,-COLUMNS($BH:BR)+1,38,1),BO:BO),)</f>
        <v>19</v>
      </c>
      <c r="BS93" s="73">
        <f t="shared" ca="1" si="34"/>
        <v>5.5718475073313782E-2</v>
      </c>
    </row>
    <row r="94" spans="2:71" ht="13.5" customHeight="1" outlineLevel="1">
      <c r="B94" s="53">
        <v>5</v>
      </c>
      <c r="C94" s="52"/>
      <c r="D94" s="52" t="str">
        <f t="shared" ca="1" si="24"/>
        <v>ST</v>
      </c>
      <c r="E94" s="42"/>
      <c r="F94" s="42"/>
      <c r="G94" s="42"/>
      <c r="H94" s="42"/>
      <c r="I94" s="52"/>
      <c r="J94" s="52" t="str">
        <f t="shared" ca="1" si="25"/>
        <v>ST</v>
      </c>
      <c r="K94" s="42">
        <v>3</v>
      </c>
      <c r="L94" s="42">
        <v>3</v>
      </c>
      <c r="M94" s="42" t="s">
        <v>31</v>
      </c>
      <c r="N94" s="42"/>
      <c r="O94" s="52"/>
      <c r="P94" s="52" t="str">
        <f t="shared" ca="1" si="26"/>
        <v>TT</v>
      </c>
      <c r="Q94" s="40"/>
      <c r="R94" s="40"/>
      <c r="S94" s="40"/>
      <c r="T94" s="40"/>
      <c r="U94" s="52"/>
      <c r="V94" s="52" t="str">
        <f t="shared" ca="1" si="27"/>
        <v>LA</v>
      </c>
      <c r="W94" s="40"/>
      <c r="X94" s="40"/>
      <c r="Y94" s="40"/>
      <c r="Z94" s="40"/>
      <c r="AA94" s="52"/>
      <c r="AB94" s="52" t="str">
        <f t="shared" ca="1" si="28"/>
        <v>KO</v>
      </c>
      <c r="AC94" s="40"/>
      <c r="AD94" s="40"/>
      <c r="AE94" s="40"/>
      <c r="AF94" s="40"/>
      <c r="AG94" s="52"/>
      <c r="AH94" s="52" t="str">
        <f t="shared" ca="1" si="29"/>
        <v>IP</v>
      </c>
      <c r="AI94" s="40"/>
      <c r="AJ94" s="40"/>
      <c r="AK94" s="40"/>
      <c r="AL94" s="40"/>
      <c r="AM94" s="52"/>
      <c r="AN94" s="52"/>
      <c r="AO94" s="52" t="str">
        <f t="shared" ca="1" si="30"/>
        <v>UI</v>
      </c>
      <c r="AP94" s="91" t="s">
        <v>109</v>
      </c>
      <c r="AQ94" s="35"/>
      <c r="AR94" s="35"/>
      <c r="AS94" s="35" t="s">
        <v>35</v>
      </c>
      <c r="AT94" s="52"/>
      <c r="AU94" s="52" t="str">
        <f t="shared" ca="1" si="31"/>
        <v>••</v>
      </c>
      <c r="AV94" s="97"/>
      <c r="AW94" s="97"/>
      <c r="AX94" s="97"/>
      <c r="AY94" s="97"/>
      <c r="AZ94" s="52"/>
      <c r="BA94" s="52"/>
      <c r="BB94" s="52" t="str">
        <f t="shared" ca="1" si="32"/>
        <v>••</v>
      </c>
      <c r="BC94" s="39"/>
      <c r="BD94" s="39"/>
      <c r="BE94" s="39"/>
      <c r="BF94" s="39"/>
      <c r="BG94" s="52"/>
      <c r="BH94" s="52" t="str">
        <f t="shared" ca="1" si="33"/>
        <v>••</v>
      </c>
      <c r="BI94" s="39"/>
      <c r="BJ94" s="39"/>
      <c r="BK94" s="39"/>
      <c r="BL94" s="39"/>
      <c r="BM94" s="52"/>
      <c r="BN94" s="51">
        <v>5</v>
      </c>
      <c r="BO94" s="75" t="s">
        <v>21</v>
      </c>
      <c r="BP94" s="172">
        <f ca="1">SUM(COUNTIF(OFFSET(BP94,-OFFSET(BP94,0,-2)+1,-COLUMNS($D:BP)+1,38,1),BO:BO),
COUNTIF(OFFSET(BP94,-OFFSET(BP94,0,-2)+1,-COLUMNS($P:BP)+1,38,1),BO:BO),
COUNTIF(OFFSET(BP94,-OFFSET(BP94,0,-2)+1,-COLUMNS($AB:BP)+1,38,1),BO:BO),
COUNTIF(OFFSET(BP94,-OFFSET(BP94,0,-2)+1,-COLUMNS($AO:BP)+1,38,1),BO:BO),
COUNTIF(OFFSET(BP94,-OFFSET(BP94,0,-2)+1,-COLUMNS($BB:BP)+1,38,1),BO:BO),)</f>
        <v>5</v>
      </c>
      <c r="BQ94" s="172">
        <f ca="1">SUM(COUNTIF(OFFSET(BQ94,-OFFSET(BQ94,0,-3)+1,-COLUMNS($J:BQ)+1,38,1),BO:BO),
COUNTIF(OFFSET(BQ94,-OFFSET(BQ94,0,-3)+1,-COLUMNS($V:BQ)+1,38,1),BO:BO),
COUNTIF(OFFSET(BQ94,-OFFSET(BQ94,0,-3)+1,-COLUMNS($AH:BQ)+1,38,1),BO:BO),
COUNTIF(OFFSET(BQ94,-OFFSET(BQ94,0,-3)+1,-COLUMNS($AU:BQ)+1,38,1),BO:BO),
COUNTIF(OFFSET(BQ94,-OFFSET(BQ94,0,-3)+1,-COLUMNS($BH:BQ)+1,38,1),BO:BO),)</f>
        <v>2</v>
      </c>
      <c r="BR94" s="40">
        <f ca="1">SUM(COUNTIF(OFFSET(BR94,-OFFSET(BR94,0,-4)+1,-COLUMNS($D:BR)+1,38,1),BO:BO),COUNTIF(OFFSET(BR94,-OFFSET(BR94,0,-4)+1,-COLUMNS($J:BR)+1,38,1),BO:BO),COUNTIF(OFFSET(BR94,-OFFSET(BR94,0,-4)+1,-COLUMNS($P:BR)+1,38,1),BO:BO),COUNTIF(OFFSET(BR94,-OFFSET(BR94,0,-4)+1,-COLUMNS($V:BR)+1,38,1),BO:BO),COUNTIF(OFFSET(BR94,-OFFSET(BR94,0,-4)+1,-COLUMNS($AB:BR)+1,38,1),BO:BO),COUNTIF(OFFSET(BR94,-OFFSET(BR94,0,-4)+1,-COLUMNS($AH:BR)+1,38,1),BO:BO),COUNTIF(OFFSET(BR94,-OFFSET(BR94,0,-4)+1,-COLUMNS($AO:BR)+1,38,1),BO:BO),COUNTIF(OFFSET(BR94,-OFFSET(BR94,0,-4)+1,-COLUMNS($AU:BR)+1,38,1),BO:BO),COUNTIF(OFFSET(BR94,-OFFSET(BR94,0,-4)+1,-COLUMNS($BB:BR)+1,38,1),BO:BO),COUNTIF(OFFSET(BR94,-OFFSET(BR94,0,-4)+1,-COLUMNS($BH:BR)+1,38,1),BO:BO),)</f>
        <v>7</v>
      </c>
      <c r="BS94" s="73">
        <f t="shared" ca="1" si="34"/>
        <v>2.0527859237536656E-2</v>
      </c>
    </row>
    <row r="95" spans="2:71" ht="13.5" customHeight="1" outlineLevel="1">
      <c r="B95" s="53">
        <v>6</v>
      </c>
      <c r="C95" s="52"/>
      <c r="D95" s="52" t="str">
        <f t="shared" ca="1" si="24"/>
        <v>ST</v>
      </c>
      <c r="E95" s="42"/>
      <c r="F95" s="42"/>
      <c r="G95" s="42"/>
      <c r="H95" s="42"/>
      <c r="I95" s="52"/>
      <c r="J95" s="52" t="str">
        <f t="shared" ca="1" si="25"/>
        <v>ST</v>
      </c>
      <c r="K95" s="42"/>
      <c r="L95" s="42"/>
      <c r="M95" s="42" t="s">
        <v>32</v>
      </c>
      <c r="N95" s="42"/>
      <c r="O95" s="52"/>
      <c r="P95" s="52" t="str">
        <f t="shared" ca="1" si="26"/>
        <v>LA</v>
      </c>
      <c r="Q95" s="91" t="s">
        <v>22</v>
      </c>
      <c r="R95" s="35"/>
      <c r="S95" s="35"/>
      <c r="T95" s="35" t="s">
        <v>19</v>
      </c>
      <c r="U95" s="52"/>
      <c r="V95" s="52" t="str">
        <f t="shared" ca="1" si="27"/>
        <v>LA</v>
      </c>
      <c r="W95" s="40"/>
      <c r="X95" s="40"/>
      <c r="Y95" s="40"/>
      <c r="Z95" s="40"/>
      <c r="AA95" s="52"/>
      <c r="AB95" s="52" t="str">
        <f t="shared" ca="1" si="28"/>
        <v>KO</v>
      </c>
      <c r="AC95" s="40"/>
      <c r="AD95" s="40"/>
      <c r="AE95" s="40"/>
      <c r="AF95" s="40"/>
      <c r="AG95" s="52"/>
      <c r="AH95" s="52" t="str">
        <f t="shared" ca="1" si="29"/>
        <v>IP</v>
      </c>
      <c r="AI95" s="40"/>
      <c r="AJ95" s="40"/>
      <c r="AK95" s="40"/>
      <c r="AL95" s="40"/>
      <c r="AM95" s="52"/>
      <c r="AN95" s="52"/>
      <c r="AO95" s="52" t="str">
        <f t="shared" ca="1" si="30"/>
        <v>UI</v>
      </c>
      <c r="AP95" s="40">
        <v>0</v>
      </c>
      <c r="AQ95" s="40">
        <v>5</v>
      </c>
      <c r="AR95" s="40" t="s">
        <v>32</v>
      </c>
      <c r="AS95" s="40"/>
      <c r="AT95" s="52"/>
      <c r="AU95" s="52" t="str">
        <f t="shared" ca="1" si="31"/>
        <v>••</v>
      </c>
      <c r="AV95" s="97"/>
      <c r="AW95" s="97"/>
      <c r="AX95" s="97"/>
      <c r="AY95" s="97"/>
      <c r="AZ95" s="52"/>
      <c r="BA95" s="52"/>
      <c r="BB95" s="52" t="str">
        <f t="shared" ca="1" si="32"/>
        <v>••</v>
      </c>
      <c r="BC95" s="39"/>
      <c r="BD95" s="39"/>
      <c r="BE95" s="39"/>
      <c r="BF95" s="39"/>
      <c r="BG95" s="52"/>
      <c r="BH95" s="52" t="str">
        <f t="shared" ca="1" si="33"/>
        <v>••</v>
      </c>
      <c r="BI95" s="39"/>
      <c r="BJ95" s="39"/>
      <c r="BK95" s="39"/>
      <c r="BL95" s="39"/>
      <c r="BM95" s="52"/>
      <c r="BN95" s="51">
        <v>6</v>
      </c>
      <c r="BO95" s="75" t="s">
        <v>37</v>
      </c>
      <c r="BP95" s="172">
        <f ca="1">SUM(COUNTIF(OFFSET(BP95,-OFFSET(BP95,0,-2)+1,-COLUMNS($D:BP)+1,38,1),BO:BO),
COUNTIF(OFFSET(BP95,-OFFSET(BP95,0,-2)+1,-COLUMNS($P:BP)+1,38,1),BO:BO),
COUNTIF(OFFSET(BP95,-OFFSET(BP95,0,-2)+1,-COLUMNS($AB:BP)+1,38,1),BO:BO),
COUNTIF(OFFSET(BP95,-OFFSET(BP95,0,-2)+1,-COLUMNS($AO:BP)+1,38,1),BO:BO),
COUNTIF(OFFSET(BP95,-OFFSET(BP95,0,-2)+1,-COLUMNS($BB:BP)+1,38,1),BO:BO),)</f>
        <v>0</v>
      </c>
      <c r="BQ95" s="172">
        <f ca="1">SUM(COUNTIF(OFFSET(BQ95,-OFFSET(BQ95,0,-3)+1,-COLUMNS($J:BQ)+1,38,1),BO:BO),
COUNTIF(OFFSET(BQ95,-OFFSET(BQ95,0,-3)+1,-COLUMNS($V:BQ)+1,38,1),BO:BO),
COUNTIF(OFFSET(BQ95,-OFFSET(BQ95,0,-3)+1,-COLUMNS($AH:BQ)+1,38,1),BO:BO),
COUNTIF(OFFSET(BQ95,-OFFSET(BQ95,0,-3)+1,-COLUMNS($AU:BQ)+1,38,1),BO:BO),
COUNTIF(OFFSET(BQ95,-OFFSET(BQ95,0,-3)+1,-COLUMNS($BH:BQ)+1,38,1),BO:BO),)</f>
        <v>0</v>
      </c>
      <c r="BR95" s="40">
        <f ca="1">SUM(COUNTIF(OFFSET(BR95,-OFFSET(BR95,0,-4)+1,-COLUMNS($D:BR)+1,38,1),BO:BO),COUNTIF(OFFSET(BR95,-OFFSET(BR95,0,-4)+1,-COLUMNS($J:BR)+1,38,1),BO:BO),COUNTIF(OFFSET(BR95,-OFFSET(BR95,0,-4)+1,-COLUMNS($P:BR)+1,38,1),BO:BO),COUNTIF(OFFSET(BR95,-OFFSET(BR95,0,-4)+1,-COLUMNS($V:BR)+1,38,1),BO:BO),COUNTIF(OFFSET(BR95,-OFFSET(BR95,0,-4)+1,-COLUMNS($AB:BR)+1,38,1),BO:BO),COUNTIF(OFFSET(BR95,-OFFSET(BR95,0,-4)+1,-COLUMNS($AH:BR)+1,38,1),BO:BO),COUNTIF(OFFSET(BR95,-OFFSET(BR95,0,-4)+1,-COLUMNS($AO:BR)+1,38,1),BO:BO),COUNTIF(OFFSET(BR95,-OFFSET(BR95,0,-4)+1,-COLUMNS($AU:BR)+1,38,1),BO:BO),COUNTIF(OFFSET(BR95,-OFFSET(BR95,0,-4)+1,-COLUMNS($BB:BR)+1,38,1),BO:BO),COUNTIF(OFFSET(BR95,-OFFSET(BR95,0,-4)+1,-COLUMNS($BH:BR)+1,38,1),BO:BO),)</f>
        <v>0</v>
      </c>
      <c r="BS95" s="73">
        <f t="shared" ca="1" si="34"/>
        <v>0</v>
      </c>
    </row>
    <row r="96" spans="2:71" ht="13.5" customHeight="1" outlineLevel="1">
      <c r="B96" s="53">
        <v>7</v>
      </c>
      <c r="C96" s="52"/>
      <c r="D96" s="52" t="str">
        <f t="shared" ca="1" si="24"/>
        <v>ST</v>
      </c>
      <c r="E96" s="42"/>
      <c r="F96" s="42"/>
      <c r="G96" s="42"/>
      <c r="H96" s="42"/>
      <c r="I96" s="52"/>
      <c r="J96" s="52" t="str">
        <f t="shared" ca="1" si="25"/>
        <v>ST</v>
      </c>
      <c r="K96" s="42"/>
      <c r="L96" s="42"/>
      <c r="M96" s="42"/>
      <c r="N96" s="42"/>
      <c r="O96" s="52"/>
      <c r="P96" s="52" t="str">
        <f t="shared" ca="1" si="26"/>
        <v>LA</v>
      </c>
      <c r="Q96" s="40">
        <v>2</v>
      </c>
      <c r="R96" s="40">
        <v>0</v>
      </c>
      <c r="S96" s="40" t="s">
        <v>31</v>
      </c>
      <c r="T96" s="40"/>
      <c r="U96" s="52"/>
      <c r="V96" s="52" t="str">
        <f t="shared" ca="1" si="27"/>
        <v>KO</v>
      </c>
      <c r="W96" s="91" t="s">
        <v>23</v>
      </c>
      <c r="X96" s="35"/>
      <c r="Y96" s="35"/>
      <c r="Z96" s="35" t="s">
        <v>24</v>
      </c>
      <c r="AA96" s="52"/>
      <c r="AB96" s="52" t="str">
        <f t="shared" ca="1" si="28"/>
        <v>IP</v>
      </c>
      <c r="AC96" s="91" t="s">
        <v>25</v>
      </c>
      <c r="AD96" s="35"/>
      <c r="AE96" s="35"/>
      <c r="AF96" s="35" t="s">
        <v>26</v>
      </c>
      <c r="AG96" s="52"/>
      <c r="AH96" s="52" t="str">
        <f t="shared" ca="1" si="29"/>
        <v>IP</v>
      </c>
      <c r="AI96" s="91" t="s">
        <v>27</v>
      </c>
      <c r="AJ96" s="35"/>
      <c r="AK96" s="35"/>
      <c r="AL96" s="35" t="s">
        <v>26</v>
      </c>
      <c r="AM96" s="52"/>
      <c r="AN96" s="52"/>
      <c r="AO96" s="52" t="str">
        <f t="shared" ca="1" si="30"/>
        <v>UI</v>
      </c>
      <c r="AP96" s="40"/>
      <c r="AQ96" s="40"/>
      <c r="AR96" s="40"/>
      <c r="AS96" s="40"/>
      <c r="AT96" s="52"/>
      <c r="AU96" s="52" t="str">
        <f t="shared" ca="1" si="31"/>
        <v>••</v>
      </c>
      <c r="AV96" s="97"/>
      <c r="AW96" s="97"/>
      <c r="AX96" s="97"/>
      <c r="AY96" s="97"/>
      <c r="AZ96" s="52"/>
      <c r="BA96" s="52"/>
      <c r="BB96" s="52" t="str">
        <f t="shared" ca="1" si="32"/>
        <v>••</v>
      </c>
      <c r="BC96" s="39"/>
      <c r="BD96" s="39"/>
      <c r="BE96" s="39"/>
      <c r="BF96" s="39"/>
      <c r="BG96" s="52"/>
      <c r="BH96" s="52" t="str">
        <f t="shared" ca="1" si="33"/>
        <v>••</v>
      </c>
      <c r="BI96" s="39"/>
      <c r="BJ96" s="39"/>
      <c r="BK96" s="39"/>
      <c r="BL96" s="39"/>
      <c r="BM96" s="52"/>
      <c r="BN96" s="51">
        <v>7</v>
      </c>
      <c r="BO96" s="71" t="s">
        <v>29</v>
      </c>
      <c r="BP96" s="173">
        <f ca="1">SUM(COUNTIF(OFFSET(BP96,-OFFSET(BP96,0,-2)+1,-COLUMNS($D:BP)+1,38,1),BO:BO),
COUNTIF(OFFSET(BP96,-OFFSET(BP96,0,-2)+1,-COLUMNS($P:BP)+1,38,1),BO:BO),
COUNTIF(OFFSET(BP96,-OFFSET(BP96,0,-2)+1,-COLUMNS($AB:BP)+1,38,1),BO:BO),
COUNTIF(OFFSET(BP96,-OFFSET(BP96,0,-2)+1,-COLUMNS($AO:BP)+1,38,1),BO:BO),
COUNTIF(OFFSET(BP96,-OFFSET(BP96,0,-2)+1,-COLUMNS($BB:BP)+1,38,1),BO:BO),)</f>
        <v>12</v>
      </c>
      <c r="BQ96" s="173">
        <f ca="1">SUM(COUNTIF(OFFSET(BQ96,-OFFSET(BQ96,0,-3)+1,-COLUMNS($J:BQ)+1,38,1),BO:BO),
COUNTIF(OFFSET(BQ96,-OFFSET(BQ96,0,-3)+1,-COLUMNS($V:BQ)+1,38,1),BO:BO),
COUNTIF(OFFSET(BQ96,-OFFSET(BQ96,0,-3)+1,-COLUMNS($AH:BQ)+1,38,1),BO:BO),
COUNTIF(OFFSET(BQ96,-OFFSET(BQ96,0,-3)+1,-COLUMNS($AU:BQ)+1,38,1),BO:BO),
COUNTIF(OFFSET(BQ96,-OFFSET(BQ96,0,-3)+1,-COLUMNS($BH:BQ)+1,38,1),BO:BO),)</f>
        <v>42</v>
      </c>
      <c r="BR96" s="39">
        <f ca="1">SUM(COUNTIF(OFFSET(BR96,-OFFSET(BR96,0,-4)+1,-COLUMNS($D:BR)+1,38,1),BO:BO),COUNTIF(OFFSET(BR96,-OFFSET(BR96,0,-4)+1,-COLUMNS($J:BR)+1,38,1),BO:BO),COUNTIF(OFFSET(BR96,-OFFSET(BR96,0,-4)+1,-COLUMNS($P:BR)+1,38,1),BO:BO),COUNTIF(OFFSET(BR96,-OFFSET(BR96,0,-4)+1,-COLUMNS($V:BR)+1,38,1),BO:BO),COUNTIF(OFFSET(BR96,-OFFSET(BR96,0,-4)+1,-COLUMNS($AB:BR)+1,38,1),BO:BO),COUNTIF(OFFSET(BR96,-OFFSET(BR96,0,-4)+1,-COLUMNS($AH:BR)+1,38,1),BO:BO),COUNTIF(OFFSET(BR96,-OFFSET(BR96,0,-4)+1,-COLUMNS($AO:BR)+1,38,1),BO:BO),COUNTIF(OFFSET(BR96,-OFFSET(BR96,0,-4)+1,-COLUMNS($AU:BR)+1,38,1),BO:BO),COUNTIF(OFFSET(BR96,-OFFSET(BR96,0,-4)+1,-COLUMNS($BB:BR)+1,38,1),BO:BO),COUNTIF(OFFSET(BR96,-OFFSET(BR96,0,-4)+1,-COLUMNS($BH:BR)+1,38,1),BO:BO),)</f>
        <v>54</v>
      </c>
      <c r="BS96" s="69">
        <f t="shared" ca="1" si="34"/>
        <v>0.15835777126099707</v>
      </c>
    </row>
    <row r="97" spans="2:71" ht="13.5" customHeight="1" outlineLevel="1">
      <c r="B97" s="53">
        <v>8</v>
      </c>
      <c r="C97" s="52"/>
      <c r="D97" s="52" t="str">
        <f t="shared" ca="1" si="24"/>
        <v>EO</v>
      </c>
      <c r="E97" s="78" t="s">
        <v>38</v>
      </c>
      <c r="F97" s="37"/>
      <c r="G97" s="37"/>
      <c r="H97" s="37" t="s">
        <v>39</v>
      </c>
      <c r="I97" s="52"/>
      <c r="J97" s="52" t="str">
        <f t="shared" ca="1" si="25"/>
        <v>ST</v>
      </c>
      <c r="K97" s="42"/>
      <c r="L97" s="42"/>
      <c r="M97" s="42"/>
      <c r="N97" s="42"/>
      <c r="O97" s="52"/>
      <c r="P97" s="52" t="str">
        <f t="shared" ca="1" si="26"/>
        <v>ST</v>
      </c>
      <c r="Q97" s="78" t="s">
        <v>34</v>
      </c>
      <c r="R97" s="37"/>
      <c r="S97" s="37"/>
      <c r="T97" s="37" t="s">
        <v>17</v>
      </c>
      <c r="U97" s="52"/>
      <c r="V97" s="52" t="str">
        <f t="shared" ca="1" si="27"/>
        <v>KO</v>
      </c>
      <c r="W97" s="40">
        <v>2</v>
      </c>
      <c r="X97" s="40">
        <v>0</v>
      </c>
      <c r="Y97" s="40" t="s">
        <v>31</v>
      </c>
      <c r="Z97" s="40"/>
      <c r="AA97" s="52"/>
      <c r="AB97" s="52" t="str">
        <f t="shared" ca="1" si="28"/>
        <v>IP</v>
      </c>
      <c r="AC97" s="40">
        <v>2</v>
      </c>
      <c r="AD97" s="40">
        <v>0</v>
      </c>
      <c r="AE97" s="40" t="s">
        <v>33</v>
      </c>
      <c r="AF97" s="40"/>
      <c r="AG97" s="52"/>
      <c r="AH97" s="52" t="str">
        <f t="shared" ca="1" si="29"/>
        <v>IP</v>
      </c>
      <c r="AI97" s="40">
        <v>2</v>
      </c>
      <c r="AJ97" s="40">
        <v>0</v>
      </c>
      <c r="AK97" s="40" t="s">
        <v>31</v>
      </c>
      <c r="AL97" s="40"/>
      <c r="AM97" s="52"/>
      <c r="AN97" s="52"/>
      <c r="AO97" s="52" t="str">
        <f t="shared" ca="1" si="30"/>
        <v>UI</v>
      </c>
      <c r="AP97" s="40"/>
      <c r="AQ97" s="40"/>
      <c r="AR97" s="40"/>
      <c r="AS97" s="40"/>
      <c r="AT97" s="52"/>
      <c r="AU97" s="52" t="str">
        <f t="shared" ca="1" si="31"/>
        <v>••</v>
      </c>
      <c r="AV97" s="97"/>
      <c r="AW97" s="97"/>
      <c r="AX97" s="97"/>
      <c r="AY97" s="97"/>
      <c r="AZ97" s="52"/>
      <c r="BA97" s="52"/>
      <c r="BB97" s="52" t="str">
        <f t="shared" ca="1" si="32"/>
        <v>••</v>
      </c>
      <c r="BC97" s="39"/>
      <c r="BD97" s="39"/>
      <c r="BE97" s="39"/>
      <c r="BF97" s="39"/>
      <c r="BG97" s="52"/>
      <c r="BH97" s="52" t="str">
        <f t="shared" ca="1" si="33"/>
        <v>••</v>
      </c>
      <c r="BI97" s="39"/>
      <c r="BJ97" s="39"/>
      <c r="BK97" s="39"/>
      <c r="BL97" s="39"/>
      <c r="BM97" s="52"/>
      <c r="BN97" s="51">
        <v>8</v>
      </c>
      <c r="BO97" s="66" t="s">
        <v>40</v>
      </c>
      <c r="BP97" s="174">
        <f ca="1">SUM(COUNTIF(OFFSET(BP97,-OFFSET(BP97,0,-2)+1,-COLUMNS($D:BP)+1,38,1),BO:BO),
COUNTIF(OFFSET(BP97,-OFFSET(BP97,0,-2)+1,-COLUMNS($P:BP)+1,38,1),BO:BO),
COUNTIF(OFFSET(BP97,-OFFSET(BP97,0,-2)+1,-COLUMNS($AB:BP)+1,38,1),BO:BO),
COUNTIF(OFFSET(BP97,-OFFSET(BP97,0,-2)+1,-COLUMNS($AO:BP)+1,38,1),BO:BO),
COUNTIF(OFFSET(BP97,-OFFSET(BP97,0,-2)+1,-COLUMNS($BB:BP)+1,38,1),BO:BO),)</f>
        <v>3</v>
      </c>
      <c r="BQ97" s="174">
        <f ca="1">SUM(COUNTIF(OFFSET(BQ97,-OFFSET(BQ97,0,-3)+1,-COLUMNS($J:BQ)+1,38,1),BO:BO),
COUNTIF(OFFSET(BQ97,-OFFSET(BQ97,0,-3)+1,-COLUMNS($V:BQ)+1,38,1),BO:BO),
COUNTIF(OFFSET(BQ97,-OFFSET(BQ97,0,-3)+1,-COLUMNS($AH:BQ)+1,38,1),BO:BO),
COUNTIF(OFFSET(BQ97,-OFFSET(BQ97,0,-3)+1,-COLUMNS($AU:BQ)+1,38,1),BO:BO),
COUNTIF(OFFSET(BQ97,-OFFSET(BQ97,0,-3)+1,-COLUMNS($BH:BQ)+1,38,1),BO:BO),)</f>
        <v>3</v>
      </c>
      <c r="BR97" s="42">
        <f ca="1">SUM(COUNTIF(OFFSET(BR97,-OFFSET(BR97,0,-4)+1,-COLUMNS($D:BR)+1,38,1),BO:BO),COUNTIF(OFFSET(BR97,-OFFSET(BR97,0,-4)+1,-COLUMNS($J:BR)+1,38,1),BO:BO),COUNTIF(OFFSET(BR97,-OFFSET(BR97,0,-4)+1,-COLUMNS($P:BR)+1,38,1),BO:BO),COUNTIF(OFFSET(BR97,-OFFSET(BR97,0,-4)+1,-COLUMNS($V:BR)+1,38,1),BO:BO),COUNTIF(OFFSET(BR97,-OFFSET(BR97,0,-4)+1,-COLUMNS($AB:BR)+1,38,1),BO:BO),COUNTIF(OFFSET(BR97,-OFFSET(BR97,0,-4)+1,-COLUMNS($AH:BR)+1,38,1),BO:BO),COUNTIF(OFFSET(BR97,-OFFSET(BR97,0,-4)+1,-COLUMNS($AO:BR)+1,38,1),BO:BO),COUNTIF(OFFSET(BR97,-OFFSET(BR97,0,-4)+1,-COLUMNS($AU:BR)+1,38,1),BO:BO),COUNTIF(OFFSET(BR97,-OFFSET(BR97,0,-4)+1,-COLUMNS($BB:BR)+1,38,1),BO:BO),COUNTIF(OFFSET(BR97,-OFFSET(BR97,0,-4)+1,-COLUMNS($BH:BR)+1,38,1),BO:BO),)</f>
        <v>6</v>
      </c>
      <c r="BS97" s="64">
        <f t="shared" ca="1" si="34"/>
        <v>1.7595307917888565E-2</v>
      </c>
    </row>
    <row r="98" spans="2:71" ht="13.5" customHeight="1" outlineLevel="1">
      <c r="B98" s="53">
        <v>9</v>
      </c>
      <c r="C98" s="52"/>
      <c r="D98" s="52" t="str">
        <f t="shared" ca="1" si="24"/>
        <v>EO</v>
      </c>
      <c r="E98" s="42">
        <v>3</v>
      </c>
      <c r="F98" s="42">
        <v>0</v>
      </c>
      <c r="G98" s="42" t="s">
        <v>31</v>
      </c>
      <c r="H98" s="42"/>
      <c r="I98" s="52"/>
      <c r="J98" s="52" t="str">
        <f t="shared" ca="1" si="25"/>
        <v>ST</v>
      </c>
      <c r="K98" s="42"/>
      <c r="L98" s="42"/>
      <c r="M98" s="42"/>
      <c r="N98" s="42"/>
      <c r="O98" s="52"/>
      <c r="P98" s="52" t="str">
        <f t="shared" ca="1" si="26"/>
        <v>ST</v>
      </c>
      <c r="Q98" s="42">
        <v>3</v>
      </c>
      <c r="R98" s="42">
        <v>3</v>
      </c>
      <c r="S98" s="42" t="s">
        <v>31</v>
      </c>
      <c r="T98" s="42"/>
      <c r="U98" s="52"/>
      <c r="V98" s="52" t="str">
        <f t="shared" ca="1" si="27"/>
        <v>ST</v>
      </c>
      <c r="W98" s="78" t="s">
        <v>41</v>
      </c>
      <c r="X98" s="37"/>
      <c r="Y98" s="37"/>
      <c r="Z98" s="37" t="s">
        <v>17</v>
      </c>
      <c r="AA98" s="52"/>
      <c r="AB98" s="52" t="str">
        <f t="shared" ca="1" si="28"/>
        <v>UI</v>
      </c>
      <c r="AC98" s="91" t="s">
        <v>36</v>
      </c>
      <c r="AD98" s="35"/>
      <c r="AE98" s="35"/>
      <c r="AF98" s="35" t="s">
        <v>35</v>
      </c>
      <c r="AG98" s="52"/>
      <c r="AH98" s="52" t="str">
        <f t="shared" ca="1" si="29"/>
        <v>UI</v>
      </c>
      <c r="AI98" s="91" t="s">
        <v>36</v>
      </c>
      <c r="AJ98" s="35"/>
      <c r="AK98" s="35"/>
      <c r="AL98" s="35" t="s">
        <v>35</v>
      </c>
      <c r="AM98" s="52"/>
      <c r="AN98" s="52"/>
      <c r="AO98" s="52" t="str">
        <f t="shared" ca="1" si="30"/>
        <v>UI</v>
      </c>
      <c r="AP98" s="40"/>
      <c r="AQ98" s="40"/>
      <c r="AR98" s="40"/>
      <c r="AS98" s="40"/>
      <c r="AT98" s="52"/>
      <c r="AU98" s="52" t="str">
        <f t="shared" ca="1" si="31"/>
        <v>TT</v>
      </c>
      <c r="AV98" s="96" t="s">
        <v>105</v>
      </c>
      <c r="AW98" s="95"/>
      <c r="AX98" s="95"/>
      <c r="AY98" s="95" t="s">
        <v>21</v>
      </c>
      <c r="AZ98" s="52"/>
      <c r="BA98" s="52"/>
      <c r="BB98" s="52" t="str">
        <f t="shared" ca="1" si="32"/>
        <v>••</v>
      </c>
      <c r="BC98" s="39"/>
      <c r="BD98" s="39"/>
      <c r="BE98" s="39"/>
      <c r="BF98" s="39"/>
      <c r="BG98" s="52"/>
      <c r="BH98" s="52" t="str">
        <f t="shared" ca="1" si="33"/>
        <v>••</v>
      </c>
      <c r="BI98" s="39"/>
      <c r="BJ98" s="39"/>
      <c r="BK98" s="39"/>
      <c r="BL98" s="39"/>
      <c r="BM98" s="52"/>
      <c r="BN98" s="51">
        <v>9</v>
      </c>
      <c r="BO98" s="66" t="s">
        <v>43</v>
      </c>
      <c r="BP98" s="174">
        <f ca="1">SUM(COUNTIF(OFFSET(BP98,-OFFSET(BP98,0,-2)+1,-COLUMNS($D:BP)+1,38,1),BO:BO),
COUNTIF(OFFSET(BP98,-OFFSET(BP98,0,-2)+1,-COLUMNS($P:BP)+1,38,1),BO:BO),
COUNTIF(OFFSET(BP98,-OFFSET(BP98,0,-2)+1,-COLUMNS($AB:BP)+1,38,1),BO:BO),
COUNTIF(OFFSET(BP98,-OFFSET(BP98,0,-2)+1,-COLUMNS($AO:BP)+1,38,1),BO:BO),
COUNTIF(OFFSET(BP98,-OFFSET(BP98,0,-2)+1,-COLUMNS($BB:BP)+1,38,1),BO:BO),)</f>
        <v>12</v>
      </c>
      <c r="BQ98" s="174">
        <f ca="1">SUM(COUNTIF(OFFSET(BQ98,-OFFSET(BQ98,0,-3)+1,-COLUMNS($J:BQ)+1,38,1),BO:BO),
COUNTIF(OFFSET(BQ98,-OFFSET(BQ98,0,-3)+1,-COLUMNS($V:BQ)+1,38,1),BO:BO),
COUNTIF(OFFSET(BQ98,-OFFSET(BQ98,0,-3)+1,-COLUMNS($AH:BQ)+1,38,1),BO:BO),
COUNTIF(OFFSET(BQ98,-OFFSET(BQ98,0,-3)+1,-COLUMNS($AU:BQ)+1,38,1),BO:BO),
COUNTIF(OFFSET(BQ98,-OFFSET(BQ98,0,-3)+1,-COLUMNS($BH:BQ)+1,38,1),BO:BO),)</f>
        <v>12</v>
      </c>
      <c r="BR98" s="42">
        <f ca="1">SUM(COUNTIF(OFFSET(BR98,-OFFSET(BR98,0,-4)+1,-COLUMNS($D:BR)+1,38,1),BO:BO),COUNTIF(OFFSET(BR98,-OFFSET(BR98,0,-4)+1,-COLUMNS($J:BR)+1,38,1),BO:BO),COUNTIF(OFFSET(BR98,-OFFSET(BR98,0,-4)+1,-COLUMNS($P:BR)+1,38,1),BO:BO),COUNTIF(OFFSET(BR98,-OFFSET(BR98,0,-4)+1,-COLUMNS($V:BR)+1,38,1),BO:BO),COUNTIF(OFFSET(BR98,-OFFSET(BR98,0,-4)+1,-COLUMNS($AB:BR)+1,38,1),BO:BO),COUNTIF(OFFSET(BR98,-OFFSET(BR98,0,-4)+1,-COLUMNS($AH:BR)+1,38,1),BO:BO),COUNTIF(OFFSET(BR98,-OFFSET(BR98,0,-4)+1,-COLUMNS($AO:BR)+1,38,1),BO:BO),COUNTIF(OFFSET(BR98,-OFFSET(BR98,0,-4)+1,-COLUMNS($AU:BR)+1,38,1),BO:BO),COUNTIF(OFFSET(BR98,-OFFSET(BR98,0,-4)+1,-COLUMNS($BB:BR)+1,38,1),BO:BO),COUNTIF(OFFSET(BR98,-OFFSET(BR98,0,-4)+1,-COLUMNS($BH:BR)+1,38,1),BO:BO),)</f>
        <v>24</v>
      </c>
      <c r="BS98" s="64">
        <f t="shared" ca="1" si="34"/>
        <v>7.0381231671554259E-2</v>
      </c>
    </row>
    <row r="99" spans="2:71" ht="13.5" customHeight="1" outlineLevel="1">
      <c r="B99" s="53">
        <v>10</v>
      </c>
      <c r="C99" s="52"/>
      <c r="D99" s="52" t="str">
        <f t="shared" ca="1" si="24"/>
        <v>EO</v>
      </c>
      <c r="E99" s="42"/>
      <c r="F99" s="42"/>
      <c r="G99" s="42"/>
      <c r="H99" s="42"/>
      <c r="I99" s="52"/>
      <c r="J99" s="52" t="str">
        <f t="shared" ca="1" si="25"/>
        <v>ES</v>
      </c>
      <c r="K99" s="78" t="s">
        <v>44</v>
      </c>
      <c r="L99" s="37"/>
      <c r="M99" s="37"/>
      <c r="N99" s="37" t="s">
        <v>45</v>
      </c>
      <c r="O99" s="52"/>
      <c r="P99" s="52" t="str">
        <f t="shared" ca="1" si="26"/>
        <v>ST</v>
      </c>
      <c r="Q99" s="42"/>
      <c r="R99" s="42"/>
      <c r="S99" s="42" t="s">
        <v>32</v>
      </c>
      <c r="T99" s="42"/>
      <c r="U99" s="52"/>
      <c r="V99" s="52" t="str">
        <f t="shared" ca="1" si="27"/>
        <v>ST</v>
      </c>
      <c r="W99" s="42">
        <v>3</v>
      </c>
      <c r="X99" s="42">
        <v>3</v>
      </c>
      <c r="Y99" s="42" t="s">
        <v>46</v>
      </c>
      <c r="Z99" s="42"/>
      <c r="AA99" s="52"/>
      <c r="AB99" s="52" t="str">
        <f t="shared" ca="1" si="28"/>
        <v>UI</v>
      </c>
      <c r="AC99" s="40">
        <v>2</v>
      </c>
      <c r="AD99" s="40">
        <v>0</v>
      </c>
      <c r="AE99" s="40" t="s">
        <v>33</v>
      </c>
      <c r="AF99" s="40"/>
      <c r="AG99" s="52"/>
      <c r="AH99" s="52" t="str">
        <f t="shared" ca="1" si="29"/>
        <v>UI</v>
      </c>
      <c r="AI99" s="40">
        <v>2</v>
      </c>
      <c r="AJ99" s="40">
        <v>4</v>
      </c>
      <c r="AK99" s="40" t="s">
        <v>31</v>
      </c>
      <c r="AL99" s="40"/>
      <c r="AM99" s="52"/>
      <c r="AN99" s="52"/>
      <c r="AO99" s="52" t="str">
        <f t="shared" ca="1" si="30"/>
        <v>UI</v>
      </c>
      <c r="AP99" s="93" t="s">
        <v>110</v>
      </c>
      <c r="AQ99" s="92"/>
      <c r="AR99" s="92"/>
      <c r="AS99" s="92" t="s">
        <v>35</v>
      </c>
      <c r="AT99" s="52"/>
      <c r="AU99" s="52" t="str">
        <f t="shared" ca="1" si="31"/>
        <v>TT</v>
      </c>
      <c r="AV99" s="94">
        <v>2</v>
      </c>
      <c r="AW99" s="94">
        <v>0</v>
      </c>
      <c r="AX99" s="94" t="s">
        <v>31</v>
      </c>
      <c r="AY99" s="94"/>
      <c r="AZ99" s="52"/>
      <c r="BA99" s="52"/>
      <c r="BB99" s="52" t="str">
        <f t="shared" ca="1" si="32"/>
        <v>••</v>
      </c>
      <c r="BC99" s="39"/>
      <c r="BD99" s="39"/>
      <c r="BE99" s="39"/>
      <c r="BF99" s="39"/>
      <c r="BG99" s="52"/>
      <c r="BH99" s="52" t="str">
        <f t="shared" ca="1" si="33"/>
        <v>••</v>
      </c>
      <c r="BI99" s="39"/>
      <c r="BJ99" s="39"/>
      <c r="BK99" s="39"/>
      <c r="BL99" s="39"/>
      <c r="BM99" s="52"/>
      <c r="BN99" s="51">
        <v>10</v>
      </c>
      <c r="BO99" s="66" t="s">
        <v>45</v>
      </c>
      <c r="BP99" s="174">
        <f ca="1">SUM(COUNTIF(OFFSET(BP99,-OFFSET(BP99,0,-2)+1,-COLUMNS($D:BP)+1,38,1),BO:BO),
COUNTIF(OFFSET(BP99,-OFFSET(BP99,0,-2)+1,-COLUMNS($P:BP)+1,38,1),BO:BO),
COUNTIF(OFFSET(BP99,-OFFSET(BP99,0,-2)+1,-COLUMNS($AB:BP)+1,38,1),BO:BO),
COUNTIF(OFFSET(BP99,-OFFSET(BP99,0,-2)+1,-COLUMNS($AO:BP)+1,38,1),BO:BO),
COUNTIF(OFFSET(BP99,-OFFSET(BP99,0,-2)+1,-COLUMNS($BB:BP)+1,38,1),BO:BO),)</f>
        <v>20</v>
      </c>
      <c r="BQ99" s="174">
        <f ca="1">SUM(COUNTIF(OFFSET(BQ99,-OFFSET(BQ99,0,-3)+1,-COLUMNS($J:BQ)+1,38,1),BO:BO),
COUNTIF(OFFSET(BQ99,-OFFSET(BQ99,0,-3)+1,-COLUMNS($V:BQ)+1,38,1),BO:BO),
COUNTIF(OFFSET(BQ99,-OFFSET(BQ99,0,-3)+1,-COLUMNS($AH:BQ)+1,38,1),BO:BO),
COUNTIF(OFFSET(BQ99,-OFFSET(BQ99,0,-3)+1,-COLUMNS($AU:BQ)+1,38,1),BO:BO),
COUNTIF(OFFSET(BQ99,-OFFSET(BQ99,0,-3)+1,-COLUMNS($BH:BQ)+1,38,1),BO:BO),)</f>
        <v>16</v>
      </c>
      <c r="BR99" s="42">
        <f ca="1">SUM(COUNTIF(OFFSET(BR99,-OFFSET(BR99,0,-4)+1,-COLUMNS($D:BR)+1,38,1),BO:BO),COUNTIF(OFFSET(BR99,-OFFSET(BR99,0,-4)+1,-COLUMNS($J:BR)+1,38,1),BO:BO),COUNTIF(OFFSET(BR99,-OFFSET(BR99,0,-4)+1,-COLUMNS($P:BR)+1,38,1),BO:BO),COUNTIF(OFFSET(BR99,-OFFSET(BR99,0,-4)+1,-COLUMNS($V:BR)+1,38,1),BO:BO),COUNTIF(OFFSET(BR99,-OFFSET(BR99,0,-4)+1,-COLUMNS($AB:BR)+1,38,1),BO:BO),COUNTIF(OFFSET(BR99,-OFFSET(BR99,0,-4)+1,-COLUMNS($AH:BR)+1,38,1),BO:BO),COUNTIF(OFFSET(BR99,-OFFSET(BR99,0,-4)+1,-COLUMNS($AO:BR)+1,38,1),BO:BO),COUNTIF(OFFSET(BR99,-OFFSET(BR99,0,-4)+1,-COLUMNS($AU:BR)+1,38,1),BO:BO),COUNTIF(OFFSET(BR99,-OFFSET(BR99,0,-4)+1,-COLUMNS($BB:BR)+1,38,1),BO:BO),COUNTIF(OFFSET(BR99,-OFFSET(BR99,0,-4)+1,-COLUMNS($BH:BR)+1,38,1),BO:BO),)</f>
        <v>36</v>
      </c>
      <c r="BS99" s="64">
        <f t="shared" ca="1" si="34"/>
        <v>0.10557184750733138</v>
      </c>
    </row>
    <row r="100" spans="2:71" ht="13.5" customHeight="1" outlineLevel="1">
      <c r="B100" s="53">
        <v>11</v>
      </c>
      <c r="C100" s="52"/>
      <c r="D100" s="52" t="str">
        <f t="shared" ca="1" si="24"/>
        <v>AG</v>
      </c>
      <c r="E100" s="72" t="s">
        <v>48</v>
      </c>
      <c r="F100" s="36"/>
      <c r="G100" s="36"/>
      <c r="H100" s="36" t="s">
        <v>49</v>
      </c>
      <c r="I100" s="52"/>
      <c r="J100" s="52" t="str">
        <f t="shared" ca="1" si="25"/>
        <v>ES</v>
      </c>
      <c r="K100" s="42">
        <v>2</v>
      </c>
      <c r="L100" s="42">
        <v>0</v>
      </c>
      <c r="M100" s="42" t="s">
        <v>33</v>
      </c>
      <c r="N100" s="42"/>
      <c r="O100" s="52"/>
      <c r="P100" s="52" t="str">
        <f t="shared" ca="1" si="26"/>
        <v>ST</v>
      </c>
      <c r="Q100" s="42"/>
      <c r="R100" s="42"/>
      <c r="S100" s="42"/>
      <c r="T100" s="42"/>
      <c r="U100" s="52"/>
      <c r="V100" s="52" t="str">
        <f t="shared" ca="1" si="27"/>
        <v>ST</v>
      </c>
      <c r="W100" s="42"/>
      <c r="X100" s="42"/>
      <c r="Y100" s="42" t="s">
        <v>32</v>
      </c>
      <c r="Z100" s="42"/>
      <c r="AA100" s="52"/>
      <c r="AB100" s="52" t="str">
        <f t="shared" ca="1" si="28"/>
        <v>EO</v>
      </c>
      <c r="AC100" s="78" t="s">
        <v>50</v>
      </c>
      <c r="AD100" s="37"/>
      <c r="AE100" s="37"/>
      <c r="AF100" s="37" t="s">
        <v>39</v>
      </c>
      <c r="AG100" s="52"/>
      <c r="AH100" s="52" t="str">
        <f t="shared" ca="1" si="29"/>
        <v>UI</v>
      </c>
      <c r="AI100" s="40"/>
      <c r="AJ100" s="40"/>
      <c r="AK100" s="40" t="s">
        <v>32</v>
      </c>
      <c r="AL100" s="40"/>
      <c r="AM100" s="52"/>
      <c r="AN100" s="52"/>
      <c r="AO100" s="52" t="str">
        <f t="shared" ca="1" si="30"/>
        <v>UI</v>
      </c>
      <c r="AP100" s="90">
        <v>3</v>
      </c>
      <c r="AQ100" s="90">
        <v>0</v>
      </c>
      <c r="AR100" s="90" t="s">
        <v>31</v>
      </c>
      <c r="AS100" s="90"/>
      <c r="AT100" s="52"/>
      <c r="AU100" s="52" t="str">
        <f t="shared" ca="1" si="31"/>
        <v>EO</v>
      </c>
      <c r="AV100" s="78" t="s">
        <v>55</v>
      </c>
      <c r="AW100" s="37"/>
      <c r="AX100" s="37"/>
      <c r="AY100" s="37" t="s">
        <v>39</v>
      </c>
      <c r="AZ100" s="52"/>
      <c r="BA100" s="52"/>
      <c r="BB100" s="52" t="str">
        <f t="shared" ca="1" si="32"/>
        <v>••</v>
      </c>
      <c r="BC100" s="39"/>
      <c r="BD100" s="39"/>
      <c r="BE100" s="39"/>
      <c r="BF100" s="39"/>
      <c r="BG100" s="52"/>
      <c r="BH100" s="52" t="str">
        <f t="shared" ca="1" si="33"/>
        <v>••</v>
      </c>
      <c r="BI100" s="39"/>
      <c r="BJ100" s="39"/>
      <c r="BK100" s="39"/>
      <c r="BL100" s="39"/>
      <c r="BM100" s="52"/>
      <c r="BN100" s="51">
        <v>11</v>
      </c>
      <c r="BO100" s="66" t="s">
        <v>17</v>
      </c>
      <c r="BP100" s="174">
        <f ca="1">SUM(COUNTIF(OFFSET(BP100,-OFFSET(BP100,0,-2)+1,-COLUMNS($D:BP)+1,38,1),BO:BO),
COUNTIF(OFFSET(BP100,-OFFSET(BP100,0,-2)+1,-COLUMNS($P:BP)+1,38,1),BO:BO),
COUNTIF(OFFSET(BP100,-OFFSET(BP100,0,-2)+1,-COLUMNS($AB:BP)+1,38,1),BO:BO),
COUNTIF(OFFSET(BP100,-OFFSET(BP100,0,-2)+1,-COLUMNS($AO:BP)+1,38,1),BO:BO),
COUNTIF(OFFSET(BP100,-OFFSET(BP100,0,-2)+1,-COLUMNS($BB:BP)+1,38,1),BO:BO),)</f>
        <v>23</v>
      </c>
      <c r="BQ100" s="174">
        <f ca="1">SUM(COUNTIF(OFFSET(BQ100,-OFFSET(BQ100,0,-3)+1,-COLUMNS($J:BQ)+1,38,1),BO:BO),
COUNTIF(OFFSET(BQ100,-OFFSET(BQ100,0,-3)+1,-COLUMNS($V:BQ)+1,38,1),BO:BO),
COUNTIF(OFFSET(BQ100,-OFFSET(BQ100,0,-3)+1,-COLUMNS($AH:BQ)+1,38,1),BO:BO),
COUNTIF(OFFSET(BQ100,-OFFSET(BQ100,0,-3)+1,-COLUMNS($AU:BQ)+1,38,1),BO:BO),
COUNTIF(OFFSET(BQ100,-OFFSET(BQ100,0,-3)+1,-COLUMNS($BH:BQ)+1,38,1),BO:BO),)</f>
        <v>18</v>
      </c>
      <c r="BR100" s="42">
        <f ca="1">SUM(COUNTIF(OFFSET(BR100,-OFFSET(BR100,0,-4)+1,-COLUMNS($D:BR)+1,38,1),BO:BO),COUNTIF(OFFSET(BR100,-OFFSET(BR100,0,-4)+1,-COLUMNS($J:BR)+1,38,1),BO:BO),COUNTIF(OFFSET(BR100,-OFFSET(BR100,0,-4)+1,-COLUMNS($P:BR)+1,38,1),BO:BO),COUNTIF(OFFSET(BR100,-OFFSET(BR100,0,-4)+1,-COLUMNS($V:BR)+1,38,1),BO:BO),COUNTIF(OFFSET(BR100,-OFFSET(BR100,0,-4)+1,-COLUMNS($AB:BR)+1,38,1),BO:BO),COUNTIF(OFFSET(BR100,-OFFSET(BR100,0,-4)+1,-COLUMNS($AH:BR)+1,38,1),BO:BO),COUNTIF(OFFSET(BR100,-OFFSET(BR100,0,-4)+1,-COLUMNS($AO:BR)+1,38,1),BO:BO),COUNTIF(OFFSET(BR100,-OFFSET(BR100,0,-4)+1,-COLUMNS($AU:BR)+1,38,1),BO:BO),COUNTIF(OFFSET(BR100,-OFFSET(BR100,0,-4)+1,-COLUMNS($BB:BR)+1,38,1),BO:BO),COUNTIF(OFFSET(BR100,-OFFSET(BR100,0,-4)+1,-COLUMNS($BH:BR)+1,38,1),BO:BO),)</f>
        <v>41</v>
      </c>
      <c r="BS100" s="64">
        <f t="shared" ca="1" si="34"/>
        <v>0.12023460410557185</v>
      </c>
    </row>
    <row r="101" spans="2:71" ht="13.5" customHeight="1" outlineLevel="1">
      <c r="B101" s="53">
        <v>12</v>
      </c>
      <c r="C101" s="52"/>
      <c r="D101" s="52" t="str">
        <f t="shared" ca="1" si="24"/>
        <v>AG</v>
      </c>
      <c r="E101" s="41">
        <v>3</v>
      </c>
      <c r="F101" s="41">
        <v>4</v>
      </c>
      <c r="G101" s="41" t="s">
        <v>31</v>
      </c>
      <c r="H101" s="41"/>
      <c r="I101" s="52"/>
      <c r="J101" s="52" t="str">
        <f t="shared" ca="1" si="25"/>
        <v>EO</v>
      </c>
      <c r="K101" s="78" t="s">
        <v>51</v>
      </c>
      <c r="L101" s="37"/>
      <c r="M101" s="37"/>
      <c r="N101" s="37" t="s">
        <v>39</v>
      </c>
      <c r="O101" s="52"/>
      <c r="P101" s="52" t="str">
        <f t="shared" ca="1" si="26"/>
        <v>ST</v>
      </c>
      <c r="Q101" s="42"/>
      <c r="R101" s="42"/>
      <c r="S101" s="42"/>
      <c r="T101" s="42"/>
      <c r="U101" s="52"/>
      <c r="V101" s="52" t="str">
        <f t="shared" ca="1" si="27"/>
        <v>ST</v>
      </c>
      <c r="W101" s="42"/>
      <c r="X101" s="42"/>
      <c r="Y101" s="42"/>
      <c r="Z101" s="42"/>
      <c r="AA101" s="52"/>
      <c r="AB101" s="52" t="str">
        <f t="shared" ca="1" si="28"/>
        <v>EO</v>
      </c>
      <c r="AC101" s="42">
        <v>3</v>
      </c>
      <c r="AD101" s="42">
        <v>2</v>
      </c>
      <c r="AE101" s="42" t="s">
        <v>31</v>
      </c>
      <c r="AF101" s="42"/>
      <c r="AG101" s="52"/>
      <c r="AH101" s="52" t="str">
        <f t="shared" ca="1" si="29"/>
        <v>UI</v>
      </c>
      <c r="AI101" s="40"/>
      <c r="AJ101" s="40"/>
      <c r="AK101" s="40"/>
      <c r="AL101" s="40"/>
      <c r="AM101" s="52"/>
      <c r="AN101" s="52"/>
      <c r="AO101" s="52" t="str">
        <f t="shared" ca="1" si="30"/>
        <v>UI</v>
      </c>
      <c r="AP101" s="90"/>
      <c r="AQ101" s="90"/>
      <c r="AR101" s="90"/>
      <c r="AS101" s="90"/>
      <c r="AT101" s="52"/>
      <c r="AU101" s="52" t="str">
        <f t="shared" ca="1" si="31"/>
        <v>EO</v>
      </c>
      <c r="AV101" s="42">
        <v>1</v>
      </c>
      <c r="AW101" s="42">
        <v>1</v>
      </c>
      <c r="AX101" s="42" t="s">
        <v>32</v>
      </c>
      <c r="AY101" s="42"/>
      <c r="AZ101" s="52"/>
      <c r="BA101" s="52"/>
      <c r="BB101" s="52" t="str">
        <f t="shared" ca="1" si="32"/>
        <v>••</v>
      </c>
      <c r="BC101" s="39"/>
      <c r="BD101" s="39"/>
      <c r="BE101" s="39"/>
      <c r="BF101" s="39"/>
      <c r="BG101" s="52"/>
      <c r="BH101" s="52" t="str">
        <f t="shared" ca="1" si="33"/>
        <v>••</v>
      </c>
      <c r="BI101" s="39"/>
      <c r="BJ101" s="39"/>
      <c r="BK101" s="39"/>
      <c r="BL101" s="39"/>
      <c r="BM101" s="52"/>
      <c r="BN101" s="51">
        <v>12</v>
      </c>
      <c r="BO101" s="66" t="s">
        <v>52</v>
      </c>
      <c r="BP101" s="174">
        <f ca="1">SUM(COUNTIF(OFFSET(BP101,-OFFSET(BP101,0,-2)+1,-COLUMNS($D:BP)+1,38,1),BO:BO),
COUNTIF(OFFSET(BP101,-OFFSET(BP101,0,-2)+1,-COLUMNS($P:BP)+1,38,1),BO:BO),
COUNTIF(OFFSET(BP101,-OFFSET(BP101,0,-2)+1,-COLUMNS($AB:BP)+1,38,1),BO:BO),
COUNTIF(OFFSET(BP101,-OFFSET(BP101,0,-2)+1,-COLUMNS($AO:BP)+1,38,1),BO:BO),
COUNTIF(OFFSET(BP101,-OFFSET(BP101,0,-2)+1,-COLUMNS($BB:BP)+1,38,1),BO:BO),)</f>
        <v>0</v>
      </c>
      <c r="BQ101" s="174">
        <f ca="1">SUM(COUNTIF(OFFSET(BQ101,-OFFSET(BQ101,0,-3)+1,-COLUMNS($J:BQ)+1,38,1),BO:BO),
COUNTIF(OFFSET(BQ101,-OFFSET(BQ101,0,-3)+1,-COLUMNS($V:BQ)+1,38,1),BO:BO),
COUNTIF(OFFSET(BQ101,-OFFSET(BQ101,0,-3)+1,-COLUMNS($AH:BQ)+1,38,1),BO:BO),
COUNTIF(OFFSET(BQ101,-OFFSET(BQ101,0,-3)+1,-COLUMNS($AU:BQ)+1,38,1),BO:BO),
COUNTIF(OFFSET(BQ101,-OFFSET(BQ101,0,-3)+1,-COLUMNS($BH:BQ)+1,38,1),BO:BO),)</f>
        <v>0</v>
      </c>
      <c r="BR101" s="42">
        <f ca="1">SUM(COUNTIF(OFFSET(BR101,-OFFSET(BR101,0,-4)+1,-COLUMNS($D:BR)+1,38,1),BO:BO),COUNTIF(OFFSET(BR101,-OFFSET(BR101,0,-4)+1,-COLUMNS($J:BR)+1,38,1),BO:BO),COUNTIF(OFFSET(BR101,-OFFSET(BR101,0,-4)+1,-COLUMNS($P:BR)+1,38,1),BO:BO),COUNTIF(OFFSET(BR101,-OFFSET(BR101,0,-4)+1,-COLUMNS($V:BR)+1,38,1),BO:BO),COUNTIF(OFFSET(BR101,-OFFSET(BR101,0,-4)+1,-COLUMNS($AB:BR)+1,38,1),BO:BO),COUNTIF(OFFSET(BR101,-OFFSET(BR101,0,-4)+1,-COLUMNS($AH:BR)+1,38,1),BO:BO),COUNTIF(OFFSET(BR101,-OFFSET(BR101,0,-4)+1,-COLUMNS($AO:BR)+1,38,1),BO:BO),COUNTIF(OFFSET(BR101,-OFFSET(BR101,0,-4)+1,-COLUMNS($AU:BR)+1,38,1),BO:BO),COUNTIF(OFFSET(BR101,-OFFSET(BR101,0,-4)+1,-COLUMNS($BB:BR)+1,38,1),BO:BO),COUNTIF(OFFSET(BR101,-OFFSET(BR101,0,-4)+1,-COLUMNS($BH:BR)+1,38,1),BO:BO),)</f>
        <v>0</v>
      </c>
      <c r="BS101" s="64">
        <f t="shared" ca="1" si="34"/>
        <v>0</v>
      </c>
    </row>
    <row r="102" spans="2:71" ht="13.5" customHeight="1" outlineLevel="1">
      <c r="B102" s="53">
        <v>13</v>
      </c>
      <c r="C102" s="52"/>
      <c r="D102" s="52" t="str">
        <f t="shared" ca="1" si="24"/>
        <v>AG</v>
      </c>
      <c r="E102" s="41"/>
      <c r="F102" s="41"/>
      <c r="G102" s="41" t="s">
        <v>32</v>
      </c>
      <c r="H102" s="41"/>
      <c r="I102" s="52"/>
      <c r="J102" s="52" t="str">
        <f t="shared" ca="1" si="25"/>
        <v>EO</v>
      </c>
      <c r="K102" s="42">
        <v>2</v>
      </c>
      <c r="L102" s="42">
        <v>1</v>
      </c>
      <c r="M102" s="42" t="s">
        <v>31</v>
      </c>
      <c r="N102" s="42"/>
      <c r="O102" s="52"/>
      <c r="P102" s="52" t="str">
        <f t="shared" ca="1" si="26"/>
        <v>ST</v>
      </c>
      <c r="Q102" s="42"/>
      <c r="R102" s="42"/>
      <c r="S102" s="42"/>
      <c r="T102" s="42"/>
      <c r="U102" s="52"/>
      <c r="V102" s="52" t="str">
        <f t="shared" ca="1" si="27"/>
        <v>ST</v>
      </c>
      <c r="W102" s="42"/>
      <c r="X102" s="42"/>
      <c r="Y102" s="42"/>
      <c r="Z102" s="42"/>
      <c r="AA102" s="52"/>
      <c r="AB102" s="52" t="str">
        <f t="shared" ca="1" si="28"/>
        <v>EO</v>
      </c>
      <c r="AC102" s="42"/>
      <c r="AD102" s="42"/>
      <c r="AE102" s="42" t="s">
        <v>32</v>
      </c>
      <c r="AF102" s="42"/>
      <c r="AG102" s="52"/>
      <c r="AH102" s="52" t="str">
        <f t="shared" ca="1" si="29"/>
        <v>UI</v>
      </c>
      <c r="AI102" s="40"/>
      <c r="AJ102" s="40"/>
      <c r="AK102" s="40"/>
      <c r="AL102" s="40"/>
      <c r="AM102" s="52"/>
      <c r="AN102" s="52"/>
      <c r="AO102" s="52" t="str">
        <f t="shared" ca="1" si="30"/>
        <v>UI</v>
      </c>
      <c r="AP102" s="93" t="s">
        <v>111</v>
      </c>
      <c r="AQ102" s="92"/>
      <c r="AR102" s="92"/>
      <c r="AS102" s="92" t="s">
        <v>35</v>
      </c>
      <c r="AT102" s="52"/>
      <c r="AU102" s="52" t="str">
        <f t="shared" ca="1" si="31"/>
        <v>EK</v>
      </c>
      <c r="AV102" s="78" t="s">
        <v>61</v>
      </c>
      <c r="AW102" s="37"/>
      <c r="AX102" s="37"/>
      <c r="AY102" s="37" t="s">
        <v>43</v>
      </c>
      <c r="AZ102" s="52"/>
      <c r="BA102" s="52"/>
      <c r="BB102" s="52" t="str">
        <f t="shared" ca="1" si="32"/>
        <v>ET</v>
      </c>
      <c r="BC102" s="91" t="s">
        <v>53</v>
      </c>
      <c r="BD102" s="35"/>
      <c r="BE102" s="35"/>
      <c r="BF102" s="35" t="s">
        <v>54</v>
      </c>
      <c r="BG102" s="52"/>
      <c r="BH102" s="52" t="str">
        <f t="shared" ca="1" si="33"/>
        <v>••</v>
      </c>
      <c r="BI102" s="39"/>
      <c r="BJ102" s="39"/>
      <c r="BK102" s="39"/>
      <c r="BL102" s="39"/>
      <c r="BM102" s="52"/>
      <c r="BN102" s="51">
        <v>13</v>
      </c>
      <c r="BO102" s="62" t="s">
        <v>49</v>
      </c>
      <c r="BP102" s="175">
        <f ca="1">SUM(COUNTIF(OFFSET(BP102,-OFFSET(BP102,0,-2)+1,-COLUMNS($D:BP)+1,38,1),BO:BO),
COUNTIF(OFFSET(BP102,-OFFSET(BP102,0,-2)+1,-COLUMNS($P:BP)+1,38,1),BO:BO),
COUNTIF(OFFSET(BP102,-OFFSET(BP102,0,-2)+1,-COLUMNS($AB:BP)+1,38,1),BO:BO),
COUNTIF(OFFSET(BP102,-OFFSET(BP102,0,-2)+1,-COLUMNS($AO:BP)+1,38,1),BO:BO),
COUNTIF(OFFSET(BP102,-OFFSET(BP102,0,-2)+1,-COLUMNS($BB:BP)+1,38,1),BO:BO),)</f>
        <v>7</v>
      </c>
      <c r="BQ102" s="175">
        <f ca="1">SUM(COUNTIF(OFFSET(BQ102,-OFFSET(BQ102,0,-3)+1,-COLUMNS($J:BQ)+1,38,1),BO:BO),
COUNTIF(OFFSET(BQ102,-OFFSET(BQ102,0,-3)+1,-COLUMNS($V:BQ)+1,38,1),BO:BO),
COUNTIF(OFFSET(BQ102,-OFFSET(BQ102,0,-3)+1,-COLUMNS($AH:BQ)+1,38,1),BO:BO),
COUNTIF(OFFSET(BQ102,-OFFSET(BQ102,0,-3)+1,-COLUMNS($AU:BQ)+1,38,1),BO:BO),
COUNTIF(OFFSET(BQ102,-OFFSET(BQ102,0,-3)+1,-COLUMNS($BH:BQ)+1,38,1),BO:BO),)</f>
        <v>5</v>
      </c>
      <c r="BR102" s="41">
        <f ca="1">SUM(COUNTIF(OFFSET(BR102,-OFFSET(BR102,0,-4)+1,-COLUMNS($D:BR)+1,38,1),BO:BO),COUNTIF(OFFSET(BR102,-OFFSET(BR102,0,-4)+1,-COLUMNS($J:BR)+1,38,1),BO:BO),COUNTIF(OFFSET(BR102,-OFFSET(BR102,0,-4)+1,-COLUMNS($P:BR)+1,38,1),BO:BO),COUNTIF(OFFSET(BR102,-OFFSET(BR102,0,-4)+1,-COLUMNS($V:BR)+1,38,1),BO:BO),COUNTIF(OFFSET(BR102,-OFFSET(BR102,0,-4)+1,-COLUMNS($AB:BR)+1,38,1),BO:BO),COUNTIF(OFFSET(BR102,-OFFSET(BR102,0,-4)+1,-COLUMNS($AH:BR)+1,38,1),BO:BO),COUNTIF(OFFSET(BR102,-OFFSET(BR102,0,-4)+1,-COLUMNS($AO:BR)+1,38,1),BO:BO),COUNTIF(OFFSET(BR102,-OFFSET(BR102,0,-4)+1,-COLUMNS($AU:BR)+1,38,1),BO:BO),COUNTIF(OFFSET(BR102,-OFFSET(BR102,0,-4)+1,-COLUMNS($BB:BR)+1,38,1),BO:BO),COUNTIF(OFFSET(BR102,-OFFSET(BR102,0,-4)+1,-COLUMNS($BH:BR)+1,38,1),BO:BO),)</f>
        <v>12</v>
      </c>
      <c r="BS102" s="60">
        <f t="shared" ca="1" si="34"/>
        <v>3.519061583577713E-2</v>
      </c>
    </row>
    <row r="103" spans="2:71" ht="13.5" customHeight="1" outlineLevel="1">
      <c r="B103" s="53">
        <v>14</v>
      </c>
      <c r="C103" s="52"/>
      <c r="D103" s="52" t="str">
        <f t="shared" ca="1" si="24"/>
        <v>AG</v>
      </c>
      <c r="E103" s="41"/>
      <c r="F103" s="41"/>
      <c r="G103" s="41"/>
      <c r="H103" s="41"/>
      <c r="I103" s="52"/>
      <c r="J103" s="52" t="str">
        <f t="shared" ca="1" si="25"/>
        <v>EO</v>
      </c>
      <c r="K103" s="42"/>
      <c r="L103" s="42"/>
      <c r="M103" s="42" t="s">
        <v>32</v>
      </c>
      <c r="N103" s="42"/>
      <c r="O103" s="52"/>
      <c r="P103" s="52" t="str">
        <f t="shared" ca="1" si="26"/>
        <v>ES</v>
      </c>
      <c r="Q103" s="78" t="s">
        <v>44</v>
      </c>
      <c r="R103" s="37"/>
      <c r="S103" s="37"/>
      <c r="T103" s="37" t="s">
        <v>45</v>
      </c>
      <c r="U103" s="52"/>
      <c r="V103" s="52" t="str">
        <f t="shared" ca="1" si="27"/>
        <v>ST</v>
      </c>
      <c r="W103" s="42"/>
      <c r="X103" s="42"/>
      <c r="Y103" s="42"/>
      <c r="Z103" s="42"/>
      <c r="AA103" s="52"/>
      <c r="AB103" s="52" t="str">
        <f t="shared" ca="1" si="28"/>
        <v>EO</v>
      </c>
      <c r="AC103" s="42"/>
      <c r="AD103" s="42"/>
      <c r="AE103" s="42"/>
      <c r="AF103" s="42"/>
      <c r="AG103" s="52"/>
      <c r="AH103" s="52" t="str">
        <f t="shared" ca="1" si="29"/>
        <v>UI</v>
      </c>
      <c r="AI103" s="40"/>
      <c r="AJ103" s="40"/>
      <c r="AK103" s="40"/>
      <c r="AL103" s="40"/>
      <c r="AM103" s="52"/>
      <c r="AN103" s="52"/>
      <c r="AO103" s="52" t="str">
        <f t="shared" ca="1" si="30"/>
        <v>UI</v>
      </c>
      <c r="AP103" s="90">
        <v>2</v>
      </c>
      <c r="AQ103" s="90">
        <v>1</v>
      </c>
      <c r="AR103" s="90" t="s">
        <v>31</v>
      </c>
      <c r="AS103" s="90"/>
      <c r="AT103" s="52"/>
      <c r="AU103" s="52" t="str">
        <f t="shared" ca="1" si="31"/>
        <v>EK</v>
      </c>
      <c r="AV103" s="42">
        <v>2</v>
      </c>
      <c r="AW103" s="42">
        <v>4</v>
      </c>
      <c r="AX103" s="42" t="s">
        <v>31</v>
      </c>
      <c r="AY103" s="42"/>
      <c r="AZ103" s="52"/>
      <c r="BA103" s="52"/>
      <c r="BB103" s="52" t="str">
        <f t="shared" ca="1" si="32"/>
        <v>ET</v>
      </c>
      <c r="BC103" s="40">
        <v>2</v>
      </c>
      <c r="BD103" s="40">
        <v>0</v>
      </c>
      <c r="BE103" s="40" t="s">
        <v>33</v>
      </c>
      <c r="BF103" s="40"/>
      <c r="BG103" s="52"/>
      <c r="BH103" s="52" t="str">
        <f t="shared" ca="1" si="33"/>
        <v>••</v>
      </c>
      <c r="BI103" s="39"/>
      <c r="BJ103" s="39"/>
      <c r="BK103" s="39"/>
      <c r="BL103" s="39"/>
      <c r="BM103" s="52"/>
      <c r="BN103" s="51">
        <v>14</v>
      </c>
      <c r="BO103" s="62" t="s">
        <v>56</v>
      </c>
      <c r="BP103" s="175">
        <f ca="1">SUM(COUNTIF(OFFSET(BP103,-OFFSET(BP103,0,-2)+1,-COLUMNS($D:BP)+1,38,1),BO:BO),
COUNTIF(OFFSET(BP103,-OFFSET(BP103,0,-2)+1,-COLUMNS($P:BP)+1,38,1),BO:BO),
COUNTIF(OFFSET(BP103,-OFFSET(BP103,0,-2)+1,-COLUMNS($AB:BP)+1,38,1),BO:BO),
COUNTIF(OFFSET(BP103,-OFFSET(BP103,0,-2)+1,-COLUMNS($AO:BP)+1,38,1),BO:BO),
COUNTIF(OFFSET(BP103,-OFFSET(BP103,0,-2)+1,-COLUMNS($BB:BP)+1,38,1),BO:BO),)</f>
        <v>2</v>
      </c>
      <c r="BQ103" s="175">
        <f ca="1">SUM(COUNTIF(OFFSET(BQ103,-OFFSET(BQ103,0,-3)+1,-COLUMNS($J:BQ)+1,38,1),BO:BO),
COUNTIF(OFFSET(BQ103,-OFFSET(BQ103,0,-3)+1,-COLUMNS($V:BQ)+1,38,1),BO:BO),
COUNTIF(OFFSET(BQ103,-OFFSET(BQ103,0,-3)+1,-COLUMNS($AH:BQ)+1,38,1),BO:BO),
COUNTIF(OFFSET(BQ103,-OFFSET(BQ103,0,-3)+1,-COLUMNS($AU:BQ)+1,38,1),BO:BO),
COUNTIF(OFFSET(BQ103,-OFFSET(BQ103,0,-3)+1,-COLUMNS($BH:BQ)+1,38,1),BO:BO),)</f>
        <v>0</v>
      </c>
      <c r="BR103" s="41">
        <f ca="1">SUM(COUNTIF(OFFSET(BR103,-OFFSET(BR103,0,-4)+1,-COLUMNS($D:BR)+1,38,1),BO:BO),COUNTIF(OFFSET(BR103,-OFFSET(BR103,0,-4)+1,-COLUMNS($J:BR)+1,38,1),BO:BO),COUNTIF(OFFSET(BR103,-OFFSET(BR103,0,-4)+1,-COLUMNS($P:BR)+1,38,1),BO:BO),COUNTIF(OFFSET(BR103,-OFFSET(BR103,0,-4)+1,-COLUMNS($V:BR)+1,38,1),BO:BO),COUNTIF(OFFSET(BR103,-OFFSET(BR103,0,-4)+1,-COLUMNS($AB:BR)+1,38,1),BO:BO),COUNTIF(OFFSET(BR103,-OFFSET(BR103,0,-4)+1,-COLUMNS($AH:BR)+1,38,1),BO:BO),COUNTIF(OFFSET(BR103,-OFFSET(BR103,0,-4)+1,-COLUMNS($AO:BR)+1,38,1),BO:BO),COUNTIF(OFFSET(BR103,-OFFSET(BR103,0,-4)+1,-COLUMNS($AU:BR)+1,38,1),BO:BO),COUNTIF(OFFSET(BR103,-OFFSET(BR103,0,-4)+1,-COLUMNS($BB:BR)+1,38,1),BO:BO),COUNTIF(OFFSET(BR103,-OFFSET(BR103,0,-4)+1,-COLUMNS($BH:BR)+1,38,1),BO:BO),)</f>
        <v>2</v>
      </c>
      <c r="BS103" s="60">
        <f t="shared" ca="1" si="34"/>
        <v>5.8651026392961877E-3</v>
      </c>
    </row>
    <row r="104" spans="2:71" ht="13.5" customHeight="1" outlineLevel="1">
      <c r="B104" s="53">
        <v>15</v>
      </c>
      <c r="C104" s="52"/>
      <c r="D104" s="52" t="str">
        <f t="shared" ca="1" si="24"/>
        <v>AG</v>
      </c>
      <c r="E104" s="41"/>
      <c r="F104" s="41"/>
      <c r="G104" s="41"/>
      <c r="H104" s="41"/>
      <c r="I104" s="52"/>
      <c r="J104" s="52" t="str">
        <f t="shared" ca="1" si="25"/>
        <v>RA</v>
      </c>
      <c r="K104" s="72" t="s">
        <v>57</v>
      </c>
      <c r="L104" s="36"/>
      <c r="M104" s="36"/>
      <c r="N104" s="36" t="s">
        <v>58</v>
      </c>
      <c r="O104" s="52"/>
      <c r="P104" s="52" t="str">
        <f t="shared" ca="1" si="26"/>
        <v>ES</v>
      </c>
      <c r="Q104" s="42">
        <v>4</v>
      </c>
      <c r="R104" s="42">
        <v>4</v>
      </c>
      <c r="S104" s="42" t="s">
        <v>31</v>
      </c>
      <c r="T104" s="42"/>
      <c r="U104" s="52"/>
      <c r="V104" s="52" t="str">
        <f t="shared" ca="1" si="27"/>
        <v>ES</v>
      </c>
      <c r="W104" s="78" t="s">
        <v>44</v>
      </c>
      <c r="X104" s="37"/>
      <c r="Y104" s="37"/>
      <c r="Z104" s="37" t="s">
        <v>45</v>
      </c>
      <c r="AA104" s="52"/>
      <c r="AB104" s="52" t="str">
        <f t="shared" ca="1" si="28"/>
        <v>EO</v>
      </c>
      <c r="AC104" s="42"/>
      <c r="AD104" s="42"/>
      <c r="AE104" s="42"/>
      <c r="AF104" s="42"/>
      <c r="AG104" s="52"/>
      <c r="AH104" s="52" t="str">
        <f t="shared" ca="1" si="29"/>
        <v>EK</v>
      </c>
      <c r="AI104" s="78" t="s">
        <v>59</v>
      </c>
      <c r="AJ104" s="37"/>
      <c r="AK104" s="37"/>
      <c r="AL104" s="37" t="s">
        <v>43</v>
      </c>
      <c r="AM104" s="52"/>
      <c r="AN104" s="52"/>
      <c r="AO104" s="52" t="str">
        <f t="shared" ca="1" si="30"/>
        <v>UI</v>
      </c>
      <c r="AP104" s="90"/>
      <c r="AQ104" s="90"/>
      <c r="AR104" s="90" t="s">
        <v>32</v>
      </c>
      <c r="AS104" s="90"/>
      <c r="AT104" s="52"/>
      <c r="AU104" s="52" t="str">
        <f t="shared" ca="1" si="31"/>
        <v>EK</v>
      </c>
      <c r="AV104" s="42"/>
      <c r="AW104" s="42"/>
      <c r="AX104" s="42" t="s">
        <v>32</v>
      </c>
      <c r="AY104" s="42"/>
      <c r="AZ104" s="52"/>
      <c r="BA104" s="52"/>
      <c r="BB104" s="52" t="str">
        <f t="shared" ca="1" si="32"/>
        <v>ST</v>
      </c>
      <c r="BC104" s="78" t="s">
        <v>42</v>
      </c>
      <c r="BD104" s="37"/>
      <c r="BE104" s="37"/>
      <c r="BF104" s="37" t="s">
        <v>17</v>
      </c>
      <c r="BG104" s="52"/>
      <c r="BH104" s="52" t="str">
        <f t="shared" ca="1" si="33"/>
        <v>••</v>
      </c>
      <c r="BI104" s="39"/>
      <c r="BJ104" s="39"/>
      <c r="BK104" s="39"/>
      <c r="BL104" s="39"/>
      <c r="BM104" s="52"/>
      <c r="BN104" s="51">
        <v>15</v>
      </c>
      <c r="BO104" s="62" t="s">
        <v>58</v>
      </c>
      <c r="BP104" s="175">
        <f ca="1">SUM(COUNTIF(OFFSET(BP104,-OFFSET(BP104,0,-2)+1,-COLUMNS($D:BP)+1,38,1),BO:BO),
COUNTIF(OFFSET(BP104,-OFFSET(BP104,0,-2)+1,-COLUMNS($P:BP)+1,38,1),BO:BO),
COUNTIF(OFFSET(BP104,-OFFSET(BP104,0,-2)+1,-COLUMNS($AB:BP)+1,38,1),BO:BO),
COUNTIF(OFFSET(BP104,-OFFSET(BP104,0,-2)+1,-COLUMNS($AO:BP)+1,38,1),BO:BO),
COUNTIF(OFFSET(BP104,-OFFSET(BP104,0,-2)+1,-COLUMNS($BB:BP)+1,38,1),BO:BO),)</f>
        <v>12</v>
      </c>
      <c r="BQ104" s="175">
        <f ca="1">SUM(COUNTIF(OFFSET(BQ104,-OFFSET(BQ104,0,-3)+1,-COLUMNS($J:BQ)+1,38,1),BO:BO),
COUNTIF(OFFSET(BQ104,-OFFSET(BQ104,0,-3)+1,-COLUMNS($V:BQ)+1,38,1),BO:BO),
COUNTIF(OFFSET(BQ104,-OFFSET(BQ104,0,-3)+1,-COLUMNS($AH:BQ)+1,38,1),BO:BO),
COUNTIF(OFFSET(BQ104,-OFFSET(BQ104,0,-3)+1,-COLUMNS($AU:BQ)+1,38,1),BO:BO),
COUNTIF(OFFSET(BQ104,-OFFSET(BQ104,0,-3)+1,-COLUMNS($BH:BQ)+1,38,1),BO:BO),)</f>
        <v>10</v>
      </c>
      <c r="BR104" s="41">
        <f ca="1">SUM(COUNTIF(OFFSET(BR104,-OFFSET(BR104,0,-4)+1,-COLUMNS($D:BR)+1,38,1),BO:BO),COUNTIF(OFFSET(BR104,-OFFSET(BR104,0,-4)+1,-COLUMNS($J:BR)+1,38,1),BO:BO),COUNTIF(OFFSET(BR104,-OFFSET(BR104,0,-4)+1,-COLUMNS($P:BR)+1,38,1),BO:BO),COUNTIF(OFFSET(BR104,-OFFSET(BR104,0,-4)+1,-COLUMNS($V:BR)+1,38,1),BO:BO),COUNTIF(OFFSET(BR104,-OFFSET(BR104,0,-4)+1,-COLUMNS($AB:BR)+1,38,1),BO:BO),COUNTIF(OFFSET(BR104,-OFFSET(BR104,0,-4)+1,-COLUMNS($AH:BR)+1,38,1),BO:BO),COUNTIF(OFFSET(BR104,-OFFSET(BR104,0,-4)+1,-COLUMNS($AO:BR)+1,38,1),BO:BO),COUNTIF(OFFSET(BR104,-OFFSET(BR104,0,-4)+1,-COLUMNS($AU:BR)+1,38,1),BO:BO),COUNTIF(OFFSET(BR104,-OFFSET(BR104,0,-4)+1,-COLUMNS($BB:BR)+1,38,1),BO:BO),COUNTIF(OFFSET(BR104,-OFFSET(BR104,0,-4)+1,-COLUMNS($BH:BR)+1,38,1),BO:BO),)</f>
        <v>22</v>
      </c>
      <c r="BS104" s="60">
        <f t="shared" ca="1" si="34"/>
        <v>6.4516129032258063E-2</v>
      </c>
    </row>
    <row r="105" spans="2:71" ht="13.5" customHeight="1" outlineLevel="1">
      <c r="B105" s="53">
        <v>16</v>
      </c>
      <c r="C105" s="52"/>
      <c r="D105" s="52" t="str">
        <f t="shared" ca="1" si="24"/>
        <v>AG</v>
      </c>
      <c r="E105" s="41"/>
      <c r="F105" s="41"/>
      <c r="G105" s="41"/>
      <c r="H105" s="41"/>
      <c r="I105" s="52"/>
      <c r="J105" s="52" t="str">
        <f t="shared" ca="1" si="25"/>
        <v>RA</v>
      </c>
      <c r="K105" s="41">
        <v>0</v>
      </c>
      <c r="L105" s="41">
        <v>2</v>
      </c>
      <c r="M105" s="41" t="s">
        <v>32</v>
      </c>
      <c r="N105" s="41"/>
      <c r="O105" s="52"/>
      <c r="P105" s="52" t="str">
        <f t="shared" ca="1" si="26"/>
        <v>ES</v>
      </c>
      <c r="Q105" s="42"/>
      <c r="R105" s="42"/>
      <c r="S105" s="42" t="s">
        <v>32</v>
      </c>
      <c r="T105" s="42"/>
      <c r="U105" s="52"/>
      <c r="V105" s="52" t="str">
        <f t="shared" ca="1" si="27"/>
        <v>ES</v>
      </c>
      <c r="W105" s="42">
        <v>4</v>
      </c>
      <c r="X105" s="42">
        <v>4</v>
      </c>
      <c r="Y105" s="42" t="s">
        <v>31</v>
      </c>
      <c r="Z105" s="42"/>
      <c r="AA105" s="52"/>
      <c r="AB105" s="52" t="str">
        <f t="shared" ca="1" si="28"/>
        <v>ST</v>
      </c>
      <c r="AC105" s="78" t="s">
        <v>60</v>
      </c>
      <c r="AD105" s="37"/>
      <c r="AE105" s="37"/>
      <c r="AF105" s="37" t="s">
        <v>17</v>
      </c>
      <c r="AG105" s="52"/>
      <c r="AH105" s="52" t="str">
        <f t="shared" ca="1" si="29"/>
        <v>EK</v>
      </c>
      <c r="AI105" s="42">
        <v>1</v>
      </c>
      <c r="AJ105" s="42">
        <v>1</v>
      </c>
      <c r="AK105" s="42" t="s">
        <v>32</v>
      </c>
      <c r="AL105" s="42"/>
      <c r="AM105" s="52"/>
      <c r="AN105" s="52"/>
      <c r="AO105" s="52" t="str">
        <f t="shared" ca="1" si="30"/>
        <v>ST</v>
      </c>
      <c r="AP105" s="89" t="s">
        <v>106</v>
      </c>
      <c r="AQ105" s="88"/>
      <c r="AR105" s="88"/>
      <c r="AS105" s="88" t="s">
        <v>17</v>
      </c>
      <c r="AT105" s="52"/>
      <c r="AU105" s="52" t="str">
        <f t="shared" ca="1" si="31"/>
        <v>EK</v>
      </c>
      <c r="AV105" s="42"/>
      <c r="AW105" s="42"/>
      <c r="AX105" s="42"/>
      <c r="AY105" s="42"/>
      <c r="AZ105" s="52"/>
      <c r="BA105" s="52"/>
      <c r="BB105" s="52" t="str">
        <f t="shared" ca="1" si="32"/>
        <v>ST</v>
      </c>
      <c r="BC105" s="42">
        <v>2</v>
      </c>
      <c r="BD105" s="42">
        <v>0</v>
      </c>
      <c r="BE105" s="42" t="s">
        <v>33</v>
      </c>
      <c r="BF105" s="42"/>
      <c r="BG105" s="52"/>
      <c r="BH105" s="52" t="str">
        <f t="shared" ca="1" si="33"/>
        <v>••</v>
      </c>
      <c r="BI105" s="39"/>
      <c r="BJ105" s="39"/>
      <c r="BK105" s="39"/>
      <c r="BL105" s="39"/>
      <c r="BM105" s="52"/>
      <c r="BN105" s="51">
        <v>16</v>
      </c>
      <c r="BO105" s="62" t="s">
        <v>54</v>
      </c>
      <c r="BP105" s="175">
        <f ca="1">SUM(COUNTIF(OFFSET(BP105,-OFFSET(BP105,0,-2)+1,-COLUMNS($D:BP)+1,38,1),BO:BO),
COUNTIF(OFFSET(BP105,-OFFSET(BP105,0,-2)+1,-COLUMNS($P:BP)+1,38,1),BO:BO),
COUNTIF(OFFSET(BP105,-OFFSET(BP105,0,-2)+1,-COLUMNS($AB:BP)+1,38,1),BO:BO),
COUNTIF(OFFSET(BP105,-OFFSET(BP105,0,-2)+1,-COLUMNS($AO:BP)+1,38,1),BO:BO),
COUNTIF(OFFSET(BP105,-OFFSET(BP105,0,-2)+1,-COLUMNS($BB:BP)+1,38,1),BO:BO),)</f>
        <v>18</v>
      </c>
      <c r="BQ105" s="175">
        <f ca="1">SUM(COUNTIF(OFFSET(BQ105,-OFFSET(BQ105,0,-3)+1,-COLUMNS($J:BQ)+1,38,1),BO:BO),
COUNTIF(OFFSET(BQ105,-OFFSET(BQ105,0,-3)+1,-COLUMNS($V:BQ)+1,38,1),BO:BO),
COUNTIF(OFFSET(BQ105,-OFFSET(BQ105,0,-3)+1,-COLUMNS($AH:BQ)+1,38,1),BO:BO),
COUNTIF(OFFSET(BQ105,-OFFSET(BQ105,0,-3)+1,-COLUMNS($AU:BQ)+1,38,1),BO:BO),
COUNTIF(OFFSET(BQ105,-OFFSET(BQ105,0,-3)+1,-COLUMNS($BH:BQ)+1,38,1),BO:BO),)</f>
        <v>11</v>
      </c>
      <c r="BR105" s="41">
        <f ca="1">SUM(COUNTIF(OFFSET(BR105,-OFFSET(BR105,0,-4)+1,-COLUMNS($D:BR)+1,38,1),BO:BO),COUNTIF(OFFSET(BR105,-OFFSET(BR105,0,-4)+1,-COLUMNS($J:BR)+1,38,1),BO:BO),COUNTIF(OFFSET(BR105,-OFFSET(BR105,0,-4)+1,-COLUMNS($P:BR)+1,38,1),BO:BO),COUNTIF(OFFSET(BR105,-OFFSET(BR105,0,-4)+1,-COLUMNS($V:BR)+1,38,1),BO:BO),COUNTIF(OFFSET(BR105,-OFFSET(BR105,0,-4)+1,-COLUMNS($AB:BR)+1,38,1),BO:BO),COUNTIF(OFFSET(BR105,-OFFSET(BR105,0,-4)+1,-COLUMNS($AH:BR)+1,38,1),BO:BO),COUNTIF(OFFSET(BR105,-OFFSET(BR105,0,-4)+1,-COLUMNS($AO:BR)+1,38,1),BO:BO),COUNTIF(OFFSET(BR105,-OFFSET(BR105,0,-4)+1,-COLUMNS($AU:BR)+1,38,1),BO:BO),COUNTIF(OFFSET(BR105,-OFFSET(BR105,0,-4)+1,-COLUMNS($BB:BR)+1,38,1),BO:BO),COUNTIF(OFFSET(BR105,-OFFSET(BR105,0,-4)+1,-COLUMNS($BH:BR)+1,38,1),BO:BO),)</f>
        <v>29</v>
      </c>
      <c r="BS105" s="60">
        <f t="shared" ca="1" si="34"/>
        <v>8.5043988269794715E-2</v>
      </c>
    </row>
    <row r="106" spans="2:71" ht="13.5" customHeight="1" outlineLevel="1">
      <c r="B106" s="53">
        <v>17</v>
      </c>
      <c r="C106" s="52"/>
      <c r="D106" s="52" t="str">
        <f t="shared" ca="1" si="24"/>
        <v>AG</v>
      </c>
      <c r="E106" s="41"/>
      <c r="F106" s="41"/>
      <c r="G106" s="41"/>
      <c r="H106" s="41"/>
      <c r="I106" s="52"/>
      <c r="J106" s="52" t="str">
        <f t="shared" ca="1" si="25"/>
        <v>RA</v>
      </c>
      <c r="K106" s="72" t="s">
        <v>62</v>
      </c>
      <c r="L106" s="36"/>
      <c r="M106" s="36"/>
      <c r="N106" s="36" t="s">
        <v>58</v>
      </c>
      <c r="O106" s="52"/>
      <c r="P106" s="52" t="str">
        <f t="shared" ca="1" si="26"/>
        <v>ES</v>
      </c>
      <c r="Q106" s="42"/>
      <c r="R106" s="42"/>
      <c r="S106" s="42"/>
      <c r="T106" s="42"/>
      <c r="U106" s="52"/>
      <c r="V106" s="52" t="str">
        <f t="shared" ca="1" si="27"/>
        <v>ES</v>
      </c>
      <c r="W106" s="42"/>
      <c r="X106" s="42"/>
      <c r="Y106" s="42" t="s">
        <v>32</v>
      </c>
      <c r="Z106" s="42"/>
      <c r="AA106" s="52"/>
      <c r="AB106" s="52" t="str">
        <f t="shared" ca="1" si="28"/>
        <v>ST</v>
      </c>
      <c r="AC106" s="42">
        <v>2</v>
      </c>
      <c r="AD106" s="42">
        <v>3</v>
      </c>
      <c r="AE106" s="42" t="s">
        <v>31</v>
      </c>
      <c r="AF106" s="42"/>
      <c r="AG106" s="52"/>
      <c r="AH106" s="52" t="str">
        <f t="shared" ca="1" si="29"/>
        <v>ST</v>
      </c>
      <c r="AI106" s="78" t="s">
        <v>47</v>
      </c>
      <c r="AJ106" s="37"/>
      <c r="AK106" s="37"/>
      <c r="AL106" s="37" t="s">
        <v>17</v>
      </c>
      <c r="AM106" s="52"/>
      <c r="AN106" s="52"/>
      <c r="AO106" s="52" t="str">
        <f t="shared" ca="1" si="30"/>
        <v>ST</v>
      </c>
      <c r="AP106" s="87">
        <v>3</v>
      </c>
      <c r="AQ106" s="87">
        <v>0</v>
      </c>
      <c r="AR106" s="87" t="s">
        <v>31</v>
      </c>
      <c r="AS106" s="87"/>
      <c r="AT106" s="52"/>
      <c r="AU106" s="52" t="str">
        <f t="shared" ca="1" si="31"/>
        <v>EK</v>
      </c>
      <c r="AV106" s="42"/>
      <c r="AW106" s="42"/>
      <c r="AX106" s="42"/>
      <c r="AY106" s="42"/>
      <c r="AZ106" s="52"/>
      <c r="BA106" s="52"/>
      <c r="BB106" s="52" t="str">
        <f t="shared" ca="1" si="32"/>
        <v>EO</v>
      </c>
      <c r="BC106" s="78" t="s">
        <v>55</v>
      </c>
      <c r="BD106" s="37"/>
      <c r="BE106" s="37"/>
      <c r="BF106" s="37" t="s">
        <v>39</v>
      </c>
      <c r="BG106" s="52"/>
      <c r="BH106" s="52" t="str">
        <f t="shared" ca="1" si="33"/>
        <v>••</v>
      </c>
      <c r="BI106" s="39"/>
      <c r="BJ106" s="39"/>
      <c r="BK106" s="39"/>
      <c r="BL106" s="39"/>
      <c r="BM106" s="52"/>
      <c r="BN106" s="51">
        <v>17</v>
      </c>
      <c r="BO106" s="57" t="s">
        <v>39</v>
      </c>
      <c r="BP106" s="176">
        <f ca="1">SUM(COUNTIF(OFFSET(BP106,-OFFSET(BP106,0,-2)+1,-COLUMNS($D:BP)+1,38,1),BO:BO),
COUNTIF(OFFSET(BP106,-OFFSET(BP106,0,-2)+1,-COLUMNS($P:BP)+1,38,1),BO:BO),
COUNTIF(OFFSET(BP106,-OFFSET(BP106,0,-2)+1,-COLUMNS($AB:BP)+1,38,1),BO:BO),
COUNTIF(OFFSET(BP106,-OFFSET(BP106,0,-2)+1,-COLUMNS($AO:BP)+1,38,1),BO:BO),
COUNTIF(OFFSET(BP106,-OFFSET(BP106,0,-2)+1,-COLUMNS($BB:BP)+1,38,1),BO:BO),)</f>
        <v>10</v>
      </c>
      <c r="BQ106" s="176">
        <f ca="1">SUM(COUNTIF(OFFSET(BQ106,-OFFSET(BQ106,0,-3)+1,-COLUMNS($J:BQ)+1,38,1),BO:BO),
COUNTIF(OFFSET(BQ106,-OFFSET(BQ106,0,-3)+1,-COLUMNS($V:BQ)+1,38,1),BO:BO),
COUNTIF(OFFSET(BQ106,-OFFSET(BQ106,0,-3)+1,-COLUMNS($AH:BQ)+1,38,1),BO:BO),
COUNTIF(OFFSET(BQ106,-OFFSET(BQ106,0,-3)+1,-COLUMNS($AU:BQ)+1,38,1),BO:BO),
COUNTIF(OFFSET(BQ106,-OFFSET(BQ106,0,-3)+1,-COLUMNS($BH:BQ)+1,38,1),BO:BO),)</f>
        <v>5</v>
      </c>
      <c r="BR106" s="55">
        <f ca="1">SUM(COUNTIF(OFFSET(BR106,-OFFSET(BR106,0,-4)+1,-COLUMNS($D:BR)+1,38,1),BO:BO),COUNTIF(OFFSET(BR106,-OFFSET(BR106,0,-4)+1,-COLUMNS($J:BR)+1,38,1),BO:BO),COUNTIF(OFFSET(BR106,-OFFSET(BR106,0,-4)+1,-COLUMNS($P:BR)+1,38,1),BO:BO),COUNTIF(OFFSET(BR106,-OFFSET(BR106,0,-4)+1,-COLUMNS($V:BR)+1,38,1),BO:BO),COUNTIF(OFFSET(BR106,-OFFSET(BR106,0,-4)+1,-COLUMNS($AB:BR)+1,38,1),BO:BO),COUNTIF(OFFSET(BR106,-OFFSET(BR106,0,-4)+1,-COLUMNS($AH:BR)+1,38,1),BO:BO),COUNTIF(OFFSET(BR106,-OFFSET(BR106,0,-4)+1,-COLUMNS($AO:BR)+1,38,1),BO:BO),COUNTIF(OFFSET(BR106,-OFFSET(BR106,0,-4)+1,-COLUMNS($AU:BR)+1,38,1),BO:BO),COUNTIF(OFFSET(BR106,-OFFSET(BR106,0,-4)+1,-COLUMNS($BB:BR)+1,38,1),BO:BO),COUNTIF(OFFSET(BR106,-OFFSET(BR106,0,-4)+1,-COLUMNS($BH:BR)+1,38,1),BO:BO),)</f>
        <v>15</v>
      </c>
      <c r="BS106" s="54">
        <f t="shared" ca="1" si="34"/>
        <v>4.398826979472141E-2</v>
      </c>
    </row>
    <row r="107" spans="2:71" ht="13.5" customHeight="1" outlineLevel="1">
      <c r="B107" s="53">
        <v>18</v>
      </c>
      <c r="C107" s="52"/>
      <c r="D107" s="52" t="str">
        <f t="shared" ca="1" si="24"/>
        <v>RA</v>
      </c>
      <c r="E107" s="72" t="s">
        <v>57</v>
      </c>
      <c r="F107" s="36"/>
      <c r="G107" s="36"/>
      <c r="H107" s="36" t="s">
        <v>58</v>
      </c>
      <c r="I107" s="52"/>
      <c r="J107" s="52" t="str">
        <f t="shared" ca="1" si="25"/>
        <v>RA</v>
      </c>
      <c r="K107" s="41">
        <v>0</v>
      </c>
      <c r="L107" s="41">
        <v>2</v>
      </c>
      <c r="M107" s="41" t="s">
        <v>32</v>
      </c>
      <c r="N107" s="41"/>
      <c r="O107" s="52"/>
      <c r="P107" s="52" t="str">
        <f t="shared" ca="1" si="26"/>
        <v>ES</v>
      </c>
      <c r="Q107" s="42"/>
      <c r="R107" s="42"/>
      <c r="S107" s="42"/>
      <c r="T107" s="42"/>
      <c r="U107" s="52"/>
      <c r="V107" s="52" t="str">
        <f t="shared" ca="1" si="27"/>
        <v>ES</v>
      </c>
      <c r="W107" s="42"/>
      <c r="X107" s="42"/>
      <c r="Y107" s="42"/>
      <c r="Z107" s="42"/>
      <c r="AA107" s="52"/>
      <c r="AB107" s="52" t="str">
        <f t="shared" ca="1" si="28"/>
        <v>ST</v>
      </c>
      <c r="AC107" s="42"/>
      <c r="AD107" s="42"/>
      <c r="AE107" s="42" t="s">
        <v>32</v>
      </c>
      <c r="AF107" s="42"/>
      <c r="AG107" s="52"/>
      <c r="AH107" s="52" t="str">
        <f t="shared" ca="1" si="29"/>
        <v>ST</v>
      </c>
      <c r="AI107" s="42">
        <v>3</v>
      </c>
      <c r="AJ107" s="42">
        <v>3</v>
      </c>
      <c r="AK107" s="42" t="s">
        <v>31</v>
      </c>
      <c r="AL107" s="42"/>
      <c r="AM107" s="52"/>
      <c r="AN107" s="52"/>
      <c r="AO107" s="52" t="str">
        <f t="shared" ca="1" si="30"/>
        <v>ST</v>
      </c>
      <c r="AP107" s="87"/>
      <c r="AQ107" s="87"/>
      <c r="AR107" s="87"/>
      <c r="AS107" s="87"/>
      <c r="AT107" s="52"/>
      <c r="AU107" s="52" t="str">
        <f t="shared" ca="1" si="31"/>
        <v>EK</v>
      </c>
      <c r="AV107" s="42"/>
      <c r="AW107" s="42"/>
      <c r="AX107" s="42"/>
      <c r="AY107" s="42"/>
      <c r="AZ107" s="52"/>
      <c r="BA107" s="52"/>
      <c r="BB107" s="52" t="str">
        <f t="shared" ca="1" si="32"/>
        <v>EO</v>
      </c>
      <c r="BC107" s="42">
        <v>1</v>
      </c>
      <c r="BD107" s="42">
        <v>1</v>
      </c>
      <c r="BE107" s="42" t="s">
        <v>31</v>
      </c>
      <c r="BF107" s="42"/>
      <c r="BG107" s="52"/>
      <c r="BH107" s="52" t="str">
        <f t="shared" ca="1" si="33"/>
        <v>••</v>
      </c>
      <c r="BI107" s="39"/>
      <c r="BJ107" s="39"/>
      <c r="BK107" s="39"/>
      <c r="BL107" s="39"/>
      <c r="BM107" s="52"/>
      <c r="BN107" s="51">
        <v>18</v>
      </c>
      <c r="BO107" s="57" t="s">
        <v>64</v>
      </c>
      <c r="BP107" s="176">
        <f ca="1">SUM(COUNTIF(OFFSET(BP107,-OFFSET(BP107,0,-2)+1,-COLUMNS($D:BP)+1,38,1),BO:BO),
COUNTIF(OFFSET(BP107,-OFFSET(BP107,0,-2)+1,-COLUMNS($P:BP)+1,38,1),BO:BO),
COUNTIF(OFFSET(BP107,-OFFSET(BP107,0,-2)+1,-COLUMNS($AB:BP)+1,38,1),BO:BO),
COUNTIF(OFFSET(BP107,-OFFSET(BP107,0,-2)+1,-COLUMNS($AO:BP)+1,38,1),BO:BO),
COUNTIF(OFFSET(BP107,-OFFSET(BP107,0,-2)+1,-COLUMNS($BB:BP)+1,38,1),BO:BO),)</f>
        <v>12</v>
      </c>
      <c r="BQ107" s="176">
        <f ca="1">SUM(COUNTIF(OFFSET(BQ107,-OFFSET(BQ107,0,-3)+1,-COLUMNS($J:BQ)+1,38,1),BO:BO),
COUNTIF(OFFSET(BQ107,-OFFSET(BQ107,0,-3)+1,-COLUMNS($V:BQ)+1,38,1),BO:BO),
COUNTIF(OFFSET(BQ107,-OFFSET(BQ107,0,-3)+1,-COLUMNS($AH:BQ)+1,38,1),BO:BO),
COUNTIF(OFFSET(BQ107,-OFFSET(BQ107,0,-3)+1,-COLUMNS($AU:BQ)+1,38,1),BO:BO),
COUNTIF(OFFSET(BQ107,-OFFSET(BQ107,0,-3)+1,-COLUMNS($BH:BQ)+1,38,1),BO:BO),)</f>
        <v>9</v>
      </c>
      <c r="BR107" s="55">
        <f ca="1">SUM(COUNTIF(OFFSET(BR107,-OFFSET(BR107,0,-4)+1,-COLUMNS($D:BR)+1,38,1),BO:BO),COUNTIF(OFFSET(BR107,-OFFSET(BR107,0,-4)+1,-COLUMNS($J:BR)+1,38,1),BO:BO),COUNTIF(OFFSET(BR107,-OFFSET(BR107,0,-4)+1,-COLUMNS($P:BR)+1,38,1),BO:BO),COUNTIF(OFFSET(BR107,-OFFSET(BR107,0,-4)+1,-COLUMNS($V:BR)+1,38,1),BO:BO),COUNTIF(OFFSET(BR107,-OFFSET(BR107,0,-4)+1,-COLUMNS($AB:BR)+1,38,1),BO:BO),COUNTIF(OFFSET(BR107,-OFFSET(BR107,0,-4)+1,-COLUMNS($AH:BR)+1,38,1),BO:BO),COUNTIF(OFFSET(BR107,-OFFSET(BR107,0,-4)+1,-COLUMNS($AO:BR)+1,38,1),BO:BO),COUNTIF(OFFSET(BR107,-OFFSET(BR107,0,-4)+1,-COLUMNS($AU:BR)+1,38,1),BO:BO),COUNTIF(OFFSET(BR107,-OFFSET(BR107,0,-4)+1,-COLUMNS($BB:BR)+1,38,1),BO:BO),COUNTIF(OFFSET(BR107,-OFFSET(BR107,0,-4)+1,-COLUMNS($BH:BR)+1,38,1),BO:BO),)</f>
        <v>21</v>
      </c>
      <c r="BS107" s="54">
        <f t="shared" ca="1" si="34"/>
        <v>6.1583577712609971E-2</v>
      </c>
    </row>
    <row r="108" spans="2:71" ht="13.5" customHeight="1" outlineLevel="1">
      <c r="B108" s="53">
        <v>19</v>
      </c>
      <c r="C108" s="52"/>
      <c r="D108" s="52" t="str">
        <f t="shared" ca="1" si="24"/>
        <v>RA</v>
      </c>
      <c r="E108" s="41">
        <v>0</v>
      </c>
      <c r="F108" s="41">
        <v>4</v>
      </c>
      <c r="G108" s="41" t="s">
        <v>32</v>
      </c>
      <c r="H108" s="41"/>
      <c r="I108" s="52"/>
      <c r="J108" s="52" t="str">
        <f t="shared" ca="1" si="25"/>
        <v>AG</v>
      </c>
      <c r="K108" s="72" t="s">
        <v>48</v>
      </c>
      <c r="L108" s="36"/>
      <c r="M108" s="36"/>
      <c r="N108" s="36" t="s">
        <v>49</v>
      </c>
      <c r="O108" s="52"/>
      <c r="P108" s="52" t="str">
        <f t="shared" ca="1" si="26"/>
        <v>ES</v>
      </c>
      <c r="Q108" s="42"/>
      <c r="R108" s="42"/>
      <c r="S108" s="42"/>
      <c r="T108" s="42"/>
      <c r="U108" s="52"/>
      <c r="V108" s="52" t="str">
        <f t="shared" ca="1" si="27"/>
        <v>ES</v>
      </c>
      <c r="W108" s="42"/>
      <c r="X108" s="42"/>
      <c r="Y108" s="42"/>
      <c r="Z108" s="42"/>
      <c r="AA108" s="52"/>
      <c r="AB108" s="52" t="str">
        <f t="shared" ca="1" si="28"/>
        <v>ST</v>
      </c>
      <c r="AC108" s="42"/>
      <c r="AD108" s="42"/>
      <c r="AE108" s="42"/>
      <c r="AF108" s="42"/>
      <c r="AG108" s="52"/>
      <c r="AH108" s="52" t="str">
        <f t="shared" ca="1" si="29"/>
        <v>ST</v>
      </c>
      <c r="AI108" s="42"/>
      <c r="AJ108" s="42"/>
      <c r="AK108" s="42" t="s">
        <v>32</v>
      </c>
      <c r="AL108" s="42"/>
      <c r="AM108" s="52"/>
      <c r="AN108" s="52"/>
      <c r="AO108" s="52" t="str">
        <f t="shared" ca="1" si="30"/>
        <v>ES</v>
      </c>
      <c r="AP108" s="78" t="s">
        <v>63</v>
      </c>
      <c r="AQ108" s="37"/>
      <c r="AR108" s="37"/>
      <c r="AS108" s="37" t="s">
        <v>45</v>
      </c>
      <c r="AT108" s="52"/>
      <c r="AU108" s="52" t="str">
        <f t="shared" ca="1" si="31"/>
        <v>EK</v>
      </c>
      <c r="AV108" s="78" t="s">
        <v>67</v>
      </c>
      <c r="AW108" s="37"/>
      <c r="AX108" s="37"/>
      <c r="AY108" s="37" t="s">
        <v>43</v>
      </c>
      <c r="AZ108" s="52"/>
      <c r="BA108" s="52"/>
      <c r="BB108" s="52" t="str">
        <f t="shared" ca="1" si="32"/>
        <v>EK</v>
      </c>
      <c r="BC108" s="78" t="s">
        <v>59</v>
      </c>
      <c r="BD108" s="37"/>
      <c r="BE108" s="37"/>
      <c r="BF108" s="37" t="s">
        <v>43</v>
      </c>
      <c r="BG108" s="52"/>
      <c r="BH108" s="52" t="str">
        <f t="shared" ca="1" si="33"/>
        <v>••</v>
      </c>
      <c r="BI108" s="39"/>
      <c r="BJ108" s="39"/>
      <c r="BK108" s="39"/>
      <c r="BL108" s="39"/>
      <c r="BM108" s="52"/>
      <c r="BN108" s="51">
        <v>19</v>
      </c>
      <c r="BO108" s="57" t="s">
        <v>65</v>
      </c>
      <c r="BP108" s="176">
        <f ca="1">SUM(COUNTIF(OFFSET(BP108,-OFFSET(BP108,0,-2)+1,-COLUMNS($D:BP)+1,38,1),BO:BO),
COUNTIF(OFFSET(BP108,-OFFSET(BP108,0,-2)+1,-COLUMNS($P:BP)+1,38,1),BO:BO),
COUNTIF(OFFSET(BP108,-OFFSET(BP108,0,-2)+1,-COLUMNS($AB:BP)+1,38,1),BO:BO),
COUNTIF(OFFSET(BP108,-OFFSET(BP108,0,-2)+1,-COLUMNS($AO:BP)+1,38,1),BO:BO),
COUNTIF(OFFSET(BP108,-OFFSET(BP108,0,-2)+1,-COLUMNS($BB:BP)+1,38,1),BO:BO),)</f>
        <v>8</v>
      </c>
      <c r="BQ108" s="176">
        <f ca="1">SUM(COUNTIF(OFFSET(BQ108,-OFFSET(BQ108,0,-3)+1,-COLUMNS($J:BQ)+1,38,1),BO:BO),
COUNTIF(OFFSET(BQ108,-OFFSET(BQ108,0,-3)+1,-COLUMNS($V:BQ)+1,38,1),BO:BO),
COUNTIF(OFFSET(BQ108,-OFFSET(BQ108,0,-3)+1,-COLUMNS($AH:BQ)+1,38,1),BO:BO),
COUNTIF(OFFSET(BQ108,-OFFSET(BQ108,0,-3)+1,-COLUMNS($AU:BQ)+1,38,1),BO:BO),
COUNTIF(OFFSET(BQ108,-OFFSET(BQ108,0,-3)+1,-COLUMNS($BH:BQ)+1,38,1),BO:BO),)</f>
        <v>10</v>
      </c>
      <c r="BR108" s="55">
        <f ca="1">SUM(COUNTIF(OFFSET(BR108,-OFFSET(BR108,0,-4)+1,-COLUMNS($D:BR)+1,38,1),BO:BO),COUNTIF(OFFSET(BR108,-OFFSET(BR108,0,-4)+1,-COLUMNS($J:BR)+1,38,1),BO:BO),COUNTIF(OFFSET(BR108,-OFFSET(BR108,0,-4)+1,-COLUMNS($P:BR)+1,38,1),BO:BO),COUNTIF(OFFSET(BR108,-OFFSET(BR108,0,-4)+1,-COLUMNS($V:BR)+1,38,1),BO:BO),COUNTIF(OFFSET(BR108,-OFFSET(BR108,0,-4)+1,-COLUMNS($AB:BR)+1,38,1),BO:BO),COUNTIF(OFFSET(BR108,-OFFSET(BR108,0,-4)+1,-COLUMNS($AH:BR)+1,38,1),BO:BO),COUNTIF(OFFSET(BR108,-OFFSET(BR108,0,-4)+1,-COLUMNS($AO:BR)+1,38,1),BO:BO),COUNTIF(OFFSET(BR108,-OFFSET(BR108,0,-4)+1,-COLUMNS($AU:BR)+1,38,1),BO:BO),COUNTIF(OFFSET(BR108,-OFFSET(BR108,0,-4)+1,-COLUMNS($BB:BR)+1,38,1),BO:BO),COUNTIF(OFFSET(BR108,-OFFSET(BR108,0,-4)+1,-COLUMNS($BH:BR)+1,38,1),BO:BO),)</f>
        <v>18</v>
      </c>
      <c r="BS108" s="54">
        <f t="shared" ca="1" si="34"/>
        <v>5.2785923753665691E-2</v>
      </c>
    </row>
    <row r="109" spans="2:71" ht="13.5" customHeight="1" outlineLevel="1">
      <c r="B109" s="53">
        <v>20</v>
      </c>
      <c r="C109" s="52"/>
      <c r="D109" s="52" t="str">
        <f t="shared" ca="1" si="24"/>
        <v>RA</v>
      </c>
      <c r="E109" s="41"/>
      <c r="F109" s="41"/>
      <c r="G109" s="41"/>
      <c r="H109" s="41"/>
      <c r="I109" s="52"/>
      <c r="J109" s="52" t="str">
        <f t="shared" ca="1" si="25"/>
        <v>AG</v>
      </c>
      <c r="K109" s="41">
        <v>3</v>
      </c>
      <c r="L109" s="41">
        <v>2</v>
      </c>
      <c r="M109" s="41" t="s">
        <v>31</v>
      </c>
      <c r="N109" s="41"/>
      <c r="O109" s="52"/>
      <c r="P109" s="52" t="str">
        <f t="shared" ca="1" si="26"/>
        <v>ES</v>
      </c>
      <c r="Q109" s="42"/>
      <c r="R109" s="42"/>
      <c r="S109" s="42"/>
      <c r="T109" s="42"/>
      <c r="U109" s="52"/>
      <c r="V109" s="52" t="str">
        <f t="shared" ca="1" si="27"/>
        <v>ES</v>
      </c>
      <c r="W109" s="42"/>
      <c r="X109" s="42"/>
      <c r="Y109" s="42"/>
      <c r="Z109" s="42"/>
      <c r="AA109" s="52"/>
      <c r="AB109" s="52" t="str">
        <f t="shared" ca="1" si="28"/>
        <v>ST</v>
      </c>
      <c r="AC109" s="42"/>
      <c r="AD109" s="42"/>
      <c r="AE109" s="42"/>
      <c r="AF109" s="42"/>
      <c r="AG109" s="52"/>
      <c r="AH109" s="52" t="str">
        <f t="shared" ca="1" si="29"/>
        <v>ST</v>
      </c>
      <c r="AI109" s="42"/>
      <c r="AJ109" s="42"/>
      <c r="AK109" s="42"/>
      <c r="AL109" s="42"/>
      <c r="AM109" s="52"/>
      <c r="AN109" s="52"/>
      <c r="AO109" s="52" t="str">
        <f t="shared" ca="1" si="30"/>
        <v>ES</v>
      </c>
      <c r="AP109" s="42">
        <v>2</v>
      </c>
      <c r="AQ109" s="42">
        <v>4</v>
      </c>
      <c r="AR109" s="42" t="s">
        <v>31</v>
      </c>
      <c r="AS109" s="42"/>
      <c r="AT109" s="52"/>
      <c r="AU109" s="52" t="str">
        <f t="shared" ca="1" si="31"/>
        <v>EK</v>
      </c>
      <c r="AV109" s="42">
        <v>2</v>
      </c>
      <c r="AW109" s="42">
        <v>2</v>
      </c>
      <c r="AX109" s="42" t="s">
        <v>33</v>
      </c>
      <c r="AY109" s="42"/>
      <c r="AZ109" s="52"/>
      <c r="BA109" s="52"/>
      <c r="BB109" s="52" t="str">
        <f t="shared" ca="1" si="32"/>
        <v>EK</v>
      </c>
      <c r="BC109" s="42">
        <v>2</v>
      </c>
      <c r="BD109" s="42">
        <v>1</v>
      </c>
      <c r="BE109" s="42" t="s">
        <v>31</v>
      </c>
      <c r="BF109" s="42"/>
      <c r="BG109" s="52"/>
      <c r="BH109" s="52" t="str">
        <f t="shared" ca="1" si="33"/>
        <v>••</v>
      </c>
      <c r="BI109" s="39"/>
      <c r="BJ109" s="39"/>
      <c r="BK109" s="39"/>
      <c r="BL109" s="39"/>
      <c r="BM109" s="52"/>
      <c r="BN109" s="51">
        <v>20</v>
      </c>
      <c r="BO109" s="57"/>
      <c r="BP109" s="176"/>
      <c r="BQ109" s="176"/>
      <c r="BR109" s="55"/>
      <c r="BS109" s="54"/>
    </row>
    <row r="110" spans="2:71" ht="13.5" customHeight="1" outlineLevel="1">
      <c r="B110" s="53">
        <v>21</v>
      </c>
      <c r="C110" s="52"/>
      <c r="D110" s="52" t="str">
        <f t="shared" ca="1" si="24"/>
        <v>RA</v>
      </c>
      <c r="E110" s="41"/>
      <c r="F110" s="41"/>
      <c r="G110" s="41"/>
      <c r="H110" s="41"/>
      <c r="I110" s="52"/>
      <c r="J110" s="52" t="str">
        <f t="shared" ca="1" si="25"/>
        <v>AG</v>
      </c>
      <c r="K110" s="41"/>
      <c r="L110" s="41"/>
      <c r="M110" s="41" t="s">
        <v>32</v>
      </c>
      <c r="N110" s="41"/>
      <c r="O110" s="52"/>
      <c r="P110" s="52" t="str">
        <f t="shared" ca="1" si="26"/>
        <v>ES</v>
      </c>
      <c r="Q110" s="42"/>
      <c r="R110" s="42"/>
      <c r="S110" s="42"/>
      <c r="T110" s="42"/>
      <c r="U110" s="52"/>
      <c r="V110" s="52" t="str">
        <f t="shared" ca="1" si="27"/>
        <v>ES</v>
      </c>
      <c r="W110" s="42"/>
      <c r="X110" s="42"/>
      <c r="Y110" s="42"/>
      <c r="Z110" s="42"/>
      <c r="AA110" s="52"/>
      <c r="AB110" s="52" t="str">
        <f t="shared" ca="1" si="28"/>
        <v>ES</v>
      </c>
      <c r="AC110" s="78" t="s">
        <v>44</v>
      </c>
      <c r="AD110" s="37"/>
      <c r="AE110" s="37"/>
      <c r="AF110" s="37" t="s">
        <v>45</v>
      </c>
      <c r="AG110" s="52"/>
      <c r="AH110" s="52" t="str">
        <f t="shared" ca="1" si="29"/>
        <v>ST</v>
      </c>
      <c r="AI110" s="42"/>
      <c r="AJ110" s="42"/>
      <c r="AK110" s="42"/>
      <c r="AL110" s="42"/>
      <c r="AM110" s="52"/>
      <c r="AN110" s="52"/>
      <c r="AO110" s="52" t="str">
        <f t="shared" ca="1" si="30"/>
        <v>ES</v>
      </c>
      <c r="AP110" s="42"/>
      <c r="AQ110" s="42"/>
      <c r="AR110" s="42" t="s">
        <v>32</v>
      </c>
      <c r="AS110" s="42"/>
      <c r="AT110" s="52"/>
      <c r="AU110" s="52" t="str">
        <f t="shared" ca="1" si="31"/>
        <v>EK</v>
      </c>
      <c r="AV110" s="42"/>
      <c r="AW110" s="42"/>
      <c r="AX110" s="42"/>
      <c r="AY110" s="42"/>
      <c r="AZ110" s="52"/>
      <c r="BA110" s="52"/>
      <c r="BB110" s="52" t="str">
        <f t="shared" ca="1" si="32"/>
        <v>EK</v>
      </c>
      <c r="BC110" s="42"/>
      <c r="BD110" s="42"/>
      <c r="BE110" s="42"/>
      <c r="BF110" s="42"/>
      <c r="BG110" s="52"/>
      <c r="BH110" s="52" t="str">
        <f t="shared" ca="1" si="33"/>
        <v>••</v>
      </c>
      <c r="BI110" s="39"/>
      <c r="BJ110" s="39"/>
      <c r="BK110" s="39"/>
      <c r="BL110" s="39"/>
      <c r="BM110" s="52"/>
      <c r="BN110" s="51">
        <v>21</v>
      </c>
      <c r="BO110" s="57"/>
      <c r="BP110" s="176"/>
      <c r="BQ110" s="176"/>
      <c r="BR110" s="55"/>
      <c r="BS110" s="54"/>
    </row>
    <row r="111" spans="2:71" ht="13.5" customHeight="1" outlineLevel="1">
      <c r="B111" s="53">
        <v>22</v>
      </c>
      <c r="C111" s="52"/>
      <c r="D111" s="52" t="str">
        <f t="shared" ca="1" si="24"/>
        <v>RA</v>
      </c>
      <c r="E111" s="72" t="s">
        <v>62</v>
      </c>
      <c r="F111" s="36"/>
      <c r="G111" s="36"/>
      <c r="H111" s="36" t="s">
        <v>58</v>
      </c>
      <c r="I111" s="52"/>
      <c r="J111" s="52" t="str">
        <f t="shared" ca="1" si="25"/>
        <v>AG</v>
      </c>
      <c r="K111" s="41"/>
      <c r="L111" s="41"/>
      <c r="M111" s="41"/>
      <c r="N111" s="41"/>
      <c r="O111" s="52"/>
      <c r="P111" s="52" t="str">
        <f t="shared" ca="1" si="26"/>
        <v>ET</v>
      </c>
      <c r="Q111" s="68" t="s">
        <v>66</v>
      </c>
      <c r="R111" s="67"/>
      <c r="S111" s="67"/>
      <c r="T111" s="67" t="s">
        <v>54</v>
      </c>
      <c r="U111" s="52"/>
      <c r="V111" s="52" t="str">
        <f t="shared" ca="1" si="27"/>
        <v>ES</v>
      </c>
      <c r="W111" s="42"/>
      <c r="X111" s="42"/>
      <c r="Y111" s="42"/>
      <c r="Z111" s="42"/>
      <c r="AA111" s="52"/>
      <c r="AB111" s="52" t="str">
        <f t="shared" ca="1" si="28"/>
        <v>ES</v>
      </c>
      <c r="AC111" s="42">
        <v>3</v>
      </c>
      <c r="AD111" s="42">
        <v>3</v>
      </c>
      <c r="AE111" s="42" t="s">
        <v>31</v>
      </c>
      <c r="AF111" s="42"/>
      <c r="AG111" s="52"/>
      <c r="AH111" s="52" t="str">
        <f t="shared" ca="1" si="29"/>
        <v>ST</v>
      </c>
      <c r="AI111" s="42"/>
      <c r="AJ111" s="42"/>
      <c r="AK111" s="42"/>
      <c r="AL111" s="42"/>
      <c r="AM111" s="52"/>
      <c r="AN111" s="52"/>
      <c r="AO111" s="52" t="str">
        <f t="shared" ca="1" si="30"/>
        <v>ES</v>
      </c>
      <c r="AP111" s="42"/>
      <c r="AQ111" s="42"/>
      <c r="AR111" s="42"/>
      <c r="AS111" s="42"/>
      <c r="AT111" s="52"/>
      <c r="AU111" s="52" t="str">
        <f t="shared" ca="1" si="31"/>
        <v>EK</v>
      </c>
      <c r="AV111" s="42"/>
      <c r="AW111" s="42"/>
      <c r="AX111" s="42"/>
      <c r="AY111" s="42"/>
      <c r="AZ111" s="52"/>
      <c r="BA111" s="52"/>
      <c r="BB111" s="52" t="str">
        <f t="shared" ca="1" si="32"/>
        <v>EK</v>
      </c>
      <c r="BC111" s="78" t="s">
        <v>63</v>
      </c>
      <c r="BD111" s="37"/>
      <c r="BE111" s="37"/>
      <c r="BF111" s="37" t="s">
        <v>43</v>
      </c>
      <c r="BG111" s="52"/>
      <c r="BH111" s="52" t="str">
        <f t="shared" ca="1" si="33"/>
        <v>••</v>
      </c>
      <c r="BI111" s="39"/>
      <c r="BJ111" s="39"/>
      <c r="BK111" s="39"/>
      <c r="BL111" s="39"/>
      <c r="BM111" s="52"/>
      <c r="BN111" s="51">
        <v>22</v>
      </c>
      <c r="BO111" s="57" t="s">
        <v>68</v>
      </c>
      <c r="BP111" s="176">
        <f ca="1">SUM(COUNTIF(OFFSET(BP111,-OFFSET(BP111,0,-2)+1,-COLUMNS($D:BP)+1,38,1),BO:BO),
COUNTIF(OFFSET(BP111,-OFFSET(BP111,0,-2)+1,-COLUMNS($P:BP)+1,38,1),BO:BO),
COUNTIF(OFFSET(BP111,-OFFSET(BP111,0,-2)+1,-COLUMNS($AB:BP)+1,38,1),BO:BO),
COUNTIF(OFFSET(BP111,-OFFSET(BP111,0,-2)+1,-COLUMNS($AO:BP)+1,38,1),BO:BO),
COUNTIF(OFFSET(BP111,-OFFSET(BP111,0,-2)+1,-COLUMNS($BB:BP)+1,38,1),BO:BO),)</f>
        <v>0</v>
      </c>
      <c r="BQ111" s="176">
        <f ca="1">SUM(COUNTIF(OFFSET(BQ111,-OFFSET(BQ111,0,-3)+1,-COLUMNS($J:BQ)+1,38,1),BO:BO),
COUNTIF(OFFSET(BQ111,-OFFSET(BQ111,0,-3)+1,-COLUMNS($V:BQ)+1,38,1),BO:BO),
COUNTIF(OFFSET(BQ111,-OFFSET(BQ111,0,-3)+1,-COLUMNS($AH:BQ)+1,38,1),BO:BO),
COUNTIF(OFFSET(BQ111,-OFFSET(BQ111,0,-3)+1,-COLUMNS($AU:BQ)+1,38,1),BO:BO),
COUNTIF(OFFSET(BQ111,-OFFSET(BQ111,0,-3)+1,-COLUMNS($BH:BQ)+1,38,1),BO:BO),)</f>
        <v>2</v>
      </c>
      <c r="BR111" s="55">
        <f ca="1">SUM(COUNTIF(OFFSET(BR111,-OFFSET(BR111,0,-4)+1,-COLUMNS($D:BR)+1,38,1),BO:BO),COUNTIF(OFFSET(BR111,-OFFSET(BR111,0,-4)+1,-COLUMNS($J:BR)+1,38,1),BO:BO),COUNTIF(OFFSET(BR111,-OFFSET(BR111,0,-4)+1,-COLUMNS($P:BR)+1,38,1),BO:BO),COUNTIF(OFFSET(BR111,-OFFSET(BR111,0,-4)+1,-COLUMNS($V:BR)+1,38,1),BO:BO),COUNTIF(OFFSET(BR111,-OFFSET(BR111,0,-4)+1,-COLUMNS($AB:BR)+1,38,1),BO:BO),COUNTIF(OFFSET(BR111,-OFFSET(BR111,0,-4)+1,-COLUMNS($AH:BR)+1,38,1),BO:BO),COUNTIF(OFFSET(BR111,-OFFSET(BR111,0,-4)+1,-COLUMNS($AO:BR)+1,38,1),BO:BO),COUNTIF(OFFSET(BR111,-OFFSET(BR111,0,-4)+1,-COLUMNS($AU:BR)+1,38,1),BO:BO),COUNTIF(OFFSET(BR111,-OFFSET(BR111,0,-4)+1,-COLUMNS($BB:BR)+1,38,1),BO:BO),COUNTIF(OFFSET(BR111,-OFFSET(BR111,0,-4)+1,-COLUMNS($BH:BR)+1,38,1),BO:BO),)</f>
        <v>2</v>
      </c>
      <c r="BS111" s="54">
        <f ca="1">BR:BR/$BR$41</f>
        <v>5.8651026392961877E-3</v>
      </c>
    </row>
    <row r="112" spans="2:71" ht="13.5" customHeight="1" outlineLevel="1">
      <c r="B112" s="53">
        <v>23</v>
      </c>
      <c r="C112" s="52"/>
      <c r="D112" s="52" t="str">
        <f t="shared" ca="1" si="24"/>
        <v>RA</v>
      </c>
      <c r="E112" s="41">
        <v>0</v>
      </c>
      <c r="F112" s="41">
        <v>2</v>
      </c>
      <c r="G112" s="41" t="s">
        <v>31</v>
      </c>
      <c r="H112" s="41"/>
      <c r="I112" s="52"/>
      <c r="J112" s="52" t="str">
        <f t="shared" ca="1" si="25"/>
        <v>AG</v>
      </c>
      <c r="K112" s="41"/>
      <c r="L112" s="41"/>
      <c r="M112" s="41"/>
      <c r="N112" s="41"/>
      <c r="O112" s="52"/>
      <c r="P112" s="52" t="str">
        <f t="shared" ca="1" si="26"/>
        <v>ET</v>
      </c>
      <c r="Q112" s="63">
        <v>3</v>
      </c>
      <c r="R112" s="63">
        <v>1</v>
      </c>
      <c r="S112" s="63" t="s">
        <v>31</v>
      </c>
      <c r="T112" s="63"/>
      <c r="U112" s="52"/>
      <c r="V112" s="52" t="str">
        <f t="shared" ca="1" si="27"/>
        <v>EG</v>
      </c>
      <c r="W112" s="78" t="s">
        <v>69</v>
      </c>
      <c r="X112" s="37"/>
      <c r="Y112" s="37"/>
      <c r="Z112" s="37" t="s">
        <v>40</v>
      </c>
      <c r="AA112" s="52"/>
      <c r="AB112" s="52" t="str">
        <f t="shared" ca="1" si="28"/>
        <v>ES</v>
      </c>
      <c r="AC112" s="42"/>
      <c r="AD112" s="42"/>
      <c r="AE112" s="42" t="s">
        <v>32</v>
      </c>
      <c r="AF112" s="42"/>
      <c r="AG112" s="52"/>
      <c r="AH112" s="52" t="str">
        <f t="shared" ca="1" si="29"/>
        <v>ES</v>
      </c>
      <c r="AI112" s="78" t="s">
        <v>44</v>
      </c>
      <c r="AJ112" s="37"/>
      <c r="AK112" s="37"/>
      <c r="AL112" s="37" t="s">
        <v>45</v>
      </c>
      <c r="AM112" s="52"/>
      <c r="AN112" s="52"/>
      <c r="AO112" s="52" t="str">
        <f t="shared" ca="1" si="30"/>
        <v>ES</v>
      </c>
      <c r="AP112" s="42"/>
      <c r="AQ112" s="42"/>
      <c r="AR112" s="42"/>
      <c r="AS112" s="42"/>
      <c r="AT112" s="52"/>
      <c r="AU112" s="52" t="str">
        <f t="shared" ca="1" si="31"/>
        <v>ET</v>
      </c>
      <c r="AV112" s="68" t="s">
        <v>66</v>
      </c>
      <c r="AW112" s="67"/>
      <c r="AX112" s="67"/>
      <c r="AY112" s="67" t="s">
        <v>54</v>
      </c>
      <c r="AZ112" s="52"/>
      <c r="BA112" s="52"/>
      <c r="BB112" s="52" t="str">
        <f t="shared" ca="1" si="32"/>
        <v>EK</v>
      </c>
      <c r="BC112" s="42">
        <v>3</v>
      </c>
      <c r="BD112" s="42">
        <v>5</v>
      </c>
      <c r="BE112" s="42" t="s">
        <v>31</v>
      </c>
      <c r="BF112" s="42"/>
      <c r="BG112" s="52"/>
      <c r="BH112" s="52" t="str">
        <f t="shared" ca="1" si="33"/>
        <v>••</v>
      </c>
      <c r="BI112" s="39"/>
      <c r="BJ112" s="39"/>
      <c r="BK112" s="39"/>
      <c r="BL112" s="39"/>
      <c r="BM112" s="52"/>
      <c r="BN112" s="51">
        <v>23</v>
      </c>
    </row>
    <row r="113" spans="2:71" ht="13.5" customHeight="1" outlineLevel="1">
      <c r="B113" s="53">
        <v>24</v>
      </c>
      <c r="C113" s="52"/>
      <c r="D113" s="52" t="str">
        <f t="shared" ca="1" si="24"/>
        <v>TE</v>
      </c>
      <c r="E113" s="59" t="s">
        <v>70</v>
      </c>
      <c r="F113" s="58"/>
      <c r="G113" s="59"/>
      <c r="H113" s="58" t="s">
        <v>64</v>
      </c>
      <c r="I113" s="52"/>
      <c r="J113" s="52" t="str">
        <f t="shared" ca="1" si="25"/>
        <v>TE</v>
      </c>
      <c r="K113" s="59" t="s">
        <v>71</v>
      </c>
      <c r="L113" s="58"/>
      <c r="M113" s="59"/>
      <c r="N113" s="58" t="s">
        <v>64</v>
      </c>
      <c r="O113" s="52"/>
      <c r="P113" s="52" t="str">
        <f t="shared" ca="1" si="26"/>
        <v>ET</v>
      </c>
      <c r="Q113" s="63"/>
      <c r="R113" s="63"/>
      <c r="S113" s="63" t="s">
        <v>32</v>
      </c>
      <c r="T113" s="63"/>
      <c r="U113" s="52"/>
      <c r="V113" s="52" t="str">
        <f t="shared" ca="1" si="27"/>
        <v>EG</v>
      </c>
      <c r="W113" s="42">
        <v>3</v>
      </c>
      <c r="X113" s="42">
        <v>0</v>
      </c>
      <c r="Y113" s="42" t="s">
        <v>31</v>
      </c>
      <c r="Z113" s="42"/>
      <c r="AA113" s="52"/>
      <c r="AB113" s="52" t="str">
        <f t="shared" ca="1" si="28"/>
        <v>ES</v>
      </c>
      <c r="AC113" s="42"/>
      <c r="AD113" s="42"/>
      <c r="AE113" s="42"/>
      <c r="AF113" s="42"/>
      <c r="AG113" s="52"/>
      <c r="AH113" s="52" t="str">
        <f t="shared" ca="1" si="29"/>
        <v>ES</v>
      </c>
      <c r="AI113" s="42">
        <v>4</v>
      </c>
      <c r="AJ113" s="42">
        <v>2</v>
      </c>
      <c r="AK113" s="42" t="s">
        <v>31</v>
      </c>
      <c r="AL113" s="42"/>
      <c r="AM113" s="52"/>
      <c r="AN113" s="52"/>
      <c r="AO113" s="52" t="str">
        <f t="shared" ca="1" si="30"/>
        <v>ES</v>
      </c>
      <c r="AP113" s="42"/>
      <c r="AQ113" s="42"/>
      <c r="AR113" s="42"/>
      <c r="AS113" s="42"/>
      <c r="AT113" s="52"/>
      <c r="AU113" s="52" t="str">
        <f t="shared" ca="1" si="31"/>
        <v>ET</v>
      </c>
      <c r="AV113" s="63">
        <v>4</v>
      </c>
      <c r="AW113" s="63">
        <v>1</v>
      </c>
      <c r="AX113" s="63" t="s">
        <v>31</v>
      </c>
      <c r="AY113" s="63"/>
      <c r="AZ113" s="52"/>
      <c r="BA113" s="52"/>
      <c r="BB113" s="52" t="str">
        <f t="shared" ca="1" si="32"/>
        <v>EK</v>
      </c>
      <c r="BC113" s="42"/>
      <c r="BD113" s="42"/>
      <c r="BE113" s="42" t="s">
        <v>32</v>
      </c>
      <c r="BF113" s="42"/>
      <c r="BG113" s="52"/>
      <c r="BH113" s="52" t="str">
        <f t="shared" ca="1" si="33"/>
        <v>••</v>
      </c>
      <c r="BI113" s="39"/>
      <c r="BJ113" s="39"/>
      <c r="BK113" s="39"/>
      <c r="BL113" s="39"/>
      <c r="BM113" s="52"/>
      <c r="BN113" s="51">
        <v>24</v>
      </c>
    </row>
    <row r="114" spans="2:71" ht="13.5" customHeight="1" outlineLevel="1">
      <c r="B114" s="53">
        <v>25</v>
      </c>
      <c r="C114" s="52"/>
      <c r="D114" s="52" t="str">
        <f t="shared" ca="1" si="24"/>
        <v>TE</v>
      </c>
      <c r="E114" s="55">
        <v>4</v>
      </c>
      <c r="F114" s="55">
        <v>3</v>
      </c>
      <c r="G114" s="55" t="s">
        <v>31</v>
      </c>
      <c r="H114" s="55"/>
      <c r="I114" s="52"/>
      <c r="J114" s="52" t="str">
        <f t="shared" ca="1" si="25"/>
        <v>TE</v>
      </c>
      <c r="K114" s="55">
        <v>2</v>
      </c>
      <c r="L114" s="55">
        <v>1</v>
      </c>
      <c r="M114" s="55" t="s">
        <v>31</v>
      </c>
      <c r="N114" s="55"/>
      <c r="O114" s="52"/>
      <c r="P114" s="52" t="str">
        <f t="shared" ca="1" si="26"/>
        <v>ET</v>
      </c>
      <c r="Q114" s="63"/>
      <c r="R114" s="63"/>
      <c r="S114" s="63"/>
      <c r="T114" s="63"/>
      <c r="U114" s="52"/>
      <c r="V114" s="52" t="str">
        <f t="shared" ca="1" si="27"/>
        <v>EG</v>
      </c>
      <c r="W114" s="42"/>
      <c r="X114" s="42"/>
      <c r="Y114" s="42"/>
      <c r="Z114" s="42"/>
      <c r="AA114" s="52"/>
      <c r="AB114" s="52" t="str">
        <f t="shared" ca="1" si="28"/>
        <v>ES</v>
      </c>
      <c r="AC114" s="42"/>
      <c r="AD114" s="42"/>
      <c r="AE114" s="42"/>
      <c r="AF114" s="42"/>
      <c r="AG114" s="52"/>
      <c r="AH114" s="52" t="str">
        <f t="shared" ca="1" si="29"/>
        <v>ES</v>
      </c>
      <c r="AI114" s="42"/>
      <c r="AJ114" s="42"/>
      <c r="AK114" s="42" t="s">
        <v>32</v>
      </c>
      <c r="AL114" s="42"/>
      <c r="AM114" s="52"/>
      <c r="AN114" s="52"/>
      <c r="AO114" s="52" t="str">
        <f t="shared" ca="1" si="30"/>
        <v>ET</v>
      </c>
      <c r="AP114" s="68" t="s">
        <v>66</v>
      </c>
      <c r="AQ114" s="67"/>
      <c r="AR114" s="67"/>
      <c r="AS114" s="67" t="s">
        <v>54</v>
      </c>
      <c r="AT114" s="52"/>
      <c r="AU114" s="52" t="str">
        <f t="shared" ca="1" si="31"/>
        <v>ET</v>
      </c>
      <c r="AV114" s="63"/>
      <c r="AW114" s="63"/>
      <c r="AX114" s="63" t="s">
        <v>32</v>
      </c>
      <c r="AY114" s="63"/>
      <c r="AZ114" s="52"/>
      <c r="BA114" s="52"/>
      <c r="BB114" s="52" t="str">
        <f t="shared" ca="1" si="32"/>
        <v>EK</v>
      </c>
      <c r="BC114" s="42"/>
      <c r="BD114" s="42"/>
      <c r="BE114" s="42"/>
      <c r="BF114" s="42"/>
      <c r="BG114" s="52"/>
      <c r="BH114" s="52" t="str">
        <f t="shared" ca="1" si="33"/>
        <v>••</v>
      </c>
      <c r="BI114" s="39"/>
      <c r="BJ114" s="39"/>
      <c r="BK114" s="39"/>
      <c r="BL114" s="39"/>
      <c r="BM114" s="52"/>
      <c r="BN114" s="51">
        <v>25</v>
      </c>
    </row>
    <row r="115" spans="2:71" ht="13.5" customHeight="1" outlineLevel="1">
      <c r="B115" s="53">
        <v>26</v>
      </c>
      <c r="C115" s="52"/>
      <c r="D115" s="52" t="str">
        <f t="shared" ca="1" si="24"/>
        <v>TE</v>
      </c>
      <c r="E115" s="55"/>
      <c r="F115" s="55"/>
      <c r="G115" s="55" t="s">
        <v>32</v>
      </c>
      <c r="H115" s="55"/>
      <c r="I115" s="52"/>
      <c r="J115" s="52" t="str">
        <f t="shared" ca="1" si="25"/>
        <v>TE</v>
      </c>
      <c r="K115" s="55"/>
      <c r="L115" s="55"/>
      <c r="M115" s="55"/>
      <c r="N115" s="55"/>
      <c r="O115" s="52"/>
      <c r="P115" s="52" t="str">
        <f t="shared" ca="1" si="26"/>
        <v>IT</v>
      </c>
      <c r="Q115" s="72" t="s">
        <v>72</v>
      </c>
      <c r="R115" s="36"/>
      <c r="S115" s="36"/>
      <c r="T115" s="36" t="s">
        <v>56</v>
      </c>
      <c r="U115" s="52"/>
      <c r="V115" s="52" t="str">
        <f t="shared" ca="1" si="27"/>
        <v>ET</v>
      </c>
      <c r="W115" s="68" t="s">
        <v>66</v>
      </c>
      <c r="X115" s="67"/>
      <c r="Y115" s="67"/>
      <c r="Z115" s="67" t="s">
        <v>54</v>
      </c>
      <c r="AA115" s="52"/>
      <c r="AB115" s="52" t="str">
        <f t="shared" ca="1" si="28"/>
        <v>ES</v>
      </c>
      <c r="AC115" s="42"/>
      <c r="AD115" s="42"/>
      <c r="AE115" s="42"/>
      <c r="AF115" s="42"/>
      <c r="AG115" s="52"/>
      <c r="AH115" s="52" t="str">
        <f t="shared" ca="1" si="29"/>
        <v>ES</v>
      </c>
      <c r="AI115" s="42"/>
      <c r="AJ115" s="42"/>
      <c r="AK115" s="42"/>
      <c r="AL115" s="42"/>
      <c r="AM115" s="52"/>
      <c r="AN115" s="52"/>
      <c r="AO115" s="52" t="str">
        <f t="shared" ca="1" si="30"/>
        <v>ET</v>
      </c>
      <c r="AP115" s="63">
        <v>2</v>
      </c>
      <c r="AQ115" s="63">
        <v>2</v>
      </c>
      <c r="AR115" s="63" t="s">
        <v>31</v>
      </c>
      <c r="AS115" s="63"/>
      <c r="AT115" s="52"/>
      <c r="AU115" s="52" t="str">
        <f t="shared" ca="1" si="31"/>
        <v>ET</v>
      </c>
      <c r="AV115" s="63"/>
      <c r="AW115" s="63"/>
      <c r="AX115" s="63"/>
      <c r="AY115" s="63"/>
      <c r="AZ115" s="52"/>
      <c r="BA115" s="52"/>
      <c r="BB115" s="52" t="str">
        <f t="shared" ca="1" si="32"/>
        <v>EK</v>
      </c>
      <c r="BC115" s="42"/>
      <c r="BD115" s="42"/>
      <c r="BE115" s="42"/>
      <c r="BF115" s="42"/>
      <c r="BG115" s="52"/>
      <c r="BH115" s="52" t="str">
        <f t="shared" ca="1" si="33"/>
        <v>••</v>
      </c>
      <c r="BI115" s="39"/>
      <c r="BJ115" s="39"/>
      <c r="BK115" s="39"/>
      <c r="BL115" s="39"/>
      <c r="BM115" s="52"/>
      <c r="BN115" s="51">
        <v>26</v>
      </c>
    </row>
    <row r="116" spans="2:71" ht="13.5" customHeight="1" outlineLevel="1">
      <c r="B116" s="53">
        <v>27</v>
      </c>
      <c r="C116" s="52"/>
      <c r="D116" s="52" t="str">
        <f t="shared" ca="1" si="24"/>
        <v>TE</v>
      </c>
      <c r="E116" s="55"/>
      <c r="F116" s="55"/>
      <c r="G116" s="55"/>
      <c r="H116" s="55"/>
      <c r="I116" s="52"/>
      <c r="J116" s="52" t="str">
        <f t="shared" ca="1" si="25"/>
        <v>TE</v>
      </c>
      <c r="K116" s="59" t="s">
        <v>73</v>
      </c>
      <c r="L116" s="58"/>
      <c r="M116" s="59"/>
      <c r="N116" s="58" t="s">
        <v>64</v>
      </c>
      <c r="O116" s="52"/>
      <c r="P116" s="52" t="str">
        <f t="shared" ca="1" si="26"/>
        <v>IT</v>
      </c>
      <c r="Q116" s="41">
        <v>1</v>
      </c>
      <c r="R116" s="41">
        <v>1</v>
      </c>
      <c r="S116" s="41" t="s">
        <v>32</v>
      </c>
      <c r="T116" s="41"/>
      <c r="U116" s="52"/>
      <c r="V116" s="52" t="str">
        <f t="shared" ca="1" si="27"/>
        <v>ET</v>
      </c>
      <c r="W116" s="63">
        <v>2</v>
      </c>
      <c r="X116" s="63">
        <v>1</v>
      </c>
      <c r="Y116" s="63" t="s">
        <v>31</v>
      </c>
      <c r="Z116" s="63"/>
      <c r="AA116" s="52"/>
      <c r="AB116" s="52" t="str">
        <f t="shared" ca="1" si="28"/>
        <v>EG</v>
      </c>
      <c r="AC116" s="78" t="s">
        <v>69</v>
      </c>
      <c r="AD116" s="37"/>
      <c r="AE116" s="37"/>
      <c r="AF116" s="37" t="s">
        <v>40</v>
      </c>
      <c r="AG116" s="52"/>
      <c r="AH116" s="52" t="str">
        <f t="shared" ca="1" si="29"/>
        <v>ES</v>
      </c>
      <c r="AI116" s="42"/>
      <c r="AJ116" s="42"/>
      <c r="AK116" s="42"/>
      <c r="AL116" s="42"/>
      <c r="AM116" s="52"/>
      <c r="AN116" s="52"/>
      <c r="AO116" s="52" t="str">
        <f t="shared" ca="1" si="30"/>
        <v>ET</v>
      </c>
      <c r="AP116" s="63"/>
      <c r="AQ116" s="63"/>
      <c r="AR116" s="63" t="s">
        <v>32</v>
      </c>
      <c r="AS116" s="63"/>
      <c r="AT116" s="52"/>
      <c r="AU116" s="52" t="str">
        <f t="shared" ca="1" si="31"/>
        <v>ET</v>
      </c>
      <c r="AV116" s="63">
        <v>1</v>
      </c>
      <c r="AW116" s="63">
        <v>0</v>
      </c>
      <c r="AX116" s="63" t="s">
        <v>33</v>
      </c>
      <c r="AY116" s="63"/>
      <c r="AZ116" s="52"/>
      <c r="BA116" s="52"/>
      <c r="BB116" s="52" t="str">
        <f t="shared" ca="1" si="32"/>
        <v>EK</v>
      </c>
      <c r="BC116" s="42"/>
      <c r="BD116" s="42"/>
      <c r="BE116" s="42"/>
      <c r="BF116" s="42"/>
      <c r="BG116" s="52"/>
      <c r="BH116" s="52" t="str">
        <f t="shared" ca="1" si="33"/>
        <v>••</v>
      </c>
      <c r="BI116" s="39"/>
      <c r="BJ116" s="39"/>
      <c r="BK116" s="39"/>
      <c r="BL116" s="39"/>
      <c r="BM116" s="52"/>
      <c r="BN116" s="51">
        <v>27</v>
      </c>
    </row>
    <row r="117" spans="2:71" ht="13.5" customHeight="1" outlineLevel="1">
      <c r="B117" s="53">
        <v>28</v>
      </c>
      <c r="C117" s="52"/>
      <c r="D117" s="52" t="str">
        <f t="shared" ca="1" si="24"/>
        <v>TE</v>
      </c>
      <c r="E117" s="55"/>
      <c r="F117" s="55"/>
      <c r="G117" s="55"/>
      <c r="H117" s="55"/>
      <c r="I117" s="52"/>
      <c r="J117" s="52" t="str">
        <f t="shared" ca="1" si="25"/>
        <v>TE</v>
      </c>
      <c r="K117" s="55">
        <v>3</v>
      </c>
      <c r="L117" s="55">
        <v>3</v>
      </c>
      <c r="M117" s="55" t="s">
        <v>31</v>
      </c>
      <c r="N117" s="55"/>
      <c r="O117" s="52"/>
      <c r="P117" s="52" t="str">
        <f t="shared" ca="1" si="26"/>
        <v>RA</v>
      </c>
      <c r="Q117" s="72" t="s">
        <v>57</v>
      </c>
      <c r="R117" s="36"/>
      <c r="S117" s="36"/>
      <c r="T117" s="36" t="s">
        <v>58</v>
      </c>
      <c r="U117" s="52"/>
      <c r="V117" s="52" t="str">
        <f t="shared" ca="1" si="27"/>
        <v>ET</v>
      </c>
      <c r="W117" s="63"/>
      <c r="X117" s="63"/>
      <c r="Y117" s="63" t="s">
        <v>32</v>
      </c>
      <c r="Z117" s="63"/>
      <c r="AA117" s="52"/>
      <c r="AB117" s="52" t="str">
        <f t="shared" ca="1" si="28"/>
        <v>EG</v>
      </c>
      <c r="AC117" s="42">
        <v>3</v>
      </c>
      <c r="AD117" s="42">
        <v>0</v>
      </c>
      <c r="AE117" s="42" t="s">
        <v>31</v>
      </c>
      <c r="AF117" s="42"/>
      <c r="AG117" s="52"/>
      <c r="AH117" s="52" t="str">
        <f t="shared" ca="1" si="29"/>
        <v>ES</v>
      </c>
      <c r="AI117" s="42"/>
      <c r="AJ117" s="42"/>
      <c r="AK117" s="42"/>
      <c r="AL117" s="42"/>
      <c r="AM117" s="52"/>
      <c r="AN117" s="52"/>
      <c r="AO117" s="52" t="str">
        <f t="shared" ca="1" si="30"/>
        <v>ET</v>
      </c>
      <c r="AP117" s="63"/>
      <c r="AQ117" s="63"/>
      <c r="AR117" s="63"/>
      <c r="AS117" s="63"/>
      <c r="AT117" s="52"/>
      <c r="AU117" s="52" t="str">
        <f t="shared" ca="1" si="31"/>
        <v>ET</v>
      </c>
      <c r="AV117" s="86" t="s">
        <v>53</v>
      </c>
      <c r="AW117" s="85"/>
      <c r="AX117" s="85"/>
      <c r="AY117" s="85" t="s">
        <v>54</v>
      </c>
      <c r="AZ117" s="52"/>
      <c r="BA117" s="52"/>
      <c r="BB117" s="52" t="str">
        <f t="shared" ca="1" si="32"/>
        <v>EK</v>
      </c>
      <c r="BC117" s="42"/>
      <c r="BD117" s="42"/>
      <c r="BE117" s="42"/>
      <c r="BF117" s="42"/>
      <c r="BG117" s="52"/>
      <c r="BH117" s="52" t="str">
        <f t="shared" ca="1" si="33"/>
        <v>••</v>
      </c>
      <c r="BI117" s="39"/>
      <c r="BJ117" s="39"/>
      <c r="BK117" s="39"/>
      <c r="BL117" s="39"/>
      <c r="BM117" s="52"/>
      <c r="BN117" s="51">
        <v>28</v>
      </c>
    </row>
    <row r="118" spans="2:71" ht="13.5" customHeight="1" outlineLevel="1">
      <c r="B118" s="53">
        <v>29</v>
      </c>
      <c r="C118" s="52"/>
      <c r="D118" s="52" t="str">
        <f t="shared" ca="1" si="24"/>
        <v>TE</v>
      </c>
      <c r="E118" s="55"/>
      <c r="F118" s="55"/>
      <c r="G118" s="55"/>
      <c r="H118" s="55"/>
      <c r="I118" s="52"/>
      <c r="J118" s="52" t="str">
        <f t="shared" ca="1" si="25"/>
        <v>TE</v>
      </c>
      <c r="K118" s="55"/>
      <c r="L118" s="55"/>
      <c r="M118" s="55" t="s">
        <v>32</v>
      </c>
      <c r="N118" s="55"/>
      <c r="O118" s="52"/>
      <c r="P118" s="52" t="str">
        <f t="shared" ca="1" si="26"/>
        <v>RA</v>
      </c>
      <c r="Q118" s="41">
        <v>0</v>
      </c>
      <c r="R118" s="41">
        <v>2</v>
      </c>
      <c r="S118" s="41" t="s">
        <v>32</v>
      </c>
      <c r="T118" s="41"/>
      <c r="U118" s="52"/>
      <c r="V118" s="52" t="str">
        <f t="shared" ca="1" si="27"/>
        <v>RA</v>
      </c>
      <c r="W118" s="72" t="s">
        <v>57</v>
      </c>
      <c r="X118" s="36"/>
      <c r="Y118" s="36"/>
      <c r="Z118" s="36" t="s">
        <v>58</v>
      </c>
      <c r="AA118" s="52"/>
      <c r="AB118" s="52" t="str">
        <f t="shared" ca="1" si="28"/>
        <v>EG</v>
      </c>
      <c r="AC118" s="42"/>
      <c r="AD118" s="42"/>
      <c r="AE118" s="42"/>
      <c r="AF118" s="42"/>
      <c r="AG118" s="52"/>
      <c r="AH118" s="52" t="str">
        <f t="shared" ca="1" si="29"/>
        <v>ET</v>
      </c>
      <c r="AI118" s="68" t="s">
        <v>66</v>
      </c>
      <c r="AJ118" s="67"/>
      <c r="AK118" s="67"/>
      <c r="AL118" s="67" t="s">
        <v>54</v>
      </c>
      <c r="AM118" s="52"/>
      <c r="AN118" s="52"/>
      <c r="AO118" s="52" t="str">
        <f t="shared" ca="1" si="30"/>
        <v>RA</v>
      </c>
      <c r="AP118" s="84" t="s">
        <v>107</v>
      </c>
      <c r="AQ118" s="83"/>
      <c r="AR118" s="83"/>
      <c r="AS118" s="83" t="s">
        <v>58</v>
      </c>
      <c r="AT118" s="52"/>
      <c r="AU118" s="52" t="str">
        <f t="shared" ca="1" si="31"/>
        <v>VT</v>
      </c>
      <c r="AV118" s="82" t="s">
        <v>74</v>
      </c>
      <c r="AW118" s="81"/>
      <c r="AX118" s="81"/>
      <c r="AY118" s="81" t="s">
        <v>68</v>
      </c>
      <c r="AZ118" s="52"/>
      <c r="BA118" s="52"/>
      <c r="BB118" s="52" t="str">
        <f t="shared" ca="1" si="32"/>
        <v>EK</v>
      </c>
      <c r="BC118" s="42">
        <v>1</v>
      </c>
      <c r="BD118" s="42">
        <v>0</v>
      </c>
      <c r="BE118" s="42" t="s">
        <v>31</v>
      </c>
      <c r="BF118" s="42"/>
      <c r="BG118" s="52"/>
      <c r="BH118" s="52" t="str">
        <f t="shared" ca="1" si="33"/>
        <v>••</v>
      </c>
      <c r="BI118" s="39"/>
      <c r="BJ118" s="39"/>
      <c r="BK118" s="39"/>
      <c r="BL118" s="39"/>
      <c r="BM118" s="52"/>
      <c r="BN118" s="51">
        <v>29</v>
      </c>
    </row>
    <row r="119" spans="2:71" ht="13.5" customHeight="1" outlineLevel="1">
      <c r="B119" s="53">
        <v>30</v>
      </c>
      <c r="C119" s="52"/>
      <c r="D119" s="52" t="str">
        <f t="shared" ca="1" si="24"/>
        <v>TE</v>
      </c>
      <c r="E119" s="55"/>
      <c r="F119" s="55"/>
      <c r="G119" s="55"/>
      <c r="H119" s="55"/>
      <c r="I119" s="52"/>
      <c r="J119" s="52" t="str">
        <f t="shared" ca="1" si="25"/>
        <v>TE</v>
      </c>
      <c r="K119" s="55"/>
      <c r="L119" s="55"/>
      <c r="M119" s="55"/>
      <c r="N119" s="55"/>
      <c r="O119" s="52"/>
      <c r="P119" s="52" t="str">
        <f t="shared" ca="1" si="26"/>
        <v>TE</v>
      </c>
      <c r="Q119" s="59" t="s">
        <v>71</v>
      </c>
      <c r="R119" s="58"/>
      <c r="S119" s="59"/>
      <c r="T119" s="58" t="s">
        <v>64</v>
      </c>
      <c r="U119" s="52"/>
      <c r="V119" s="52" t="str">
        <f t="shared" ca="1" si="27"/>
        <v>RA</v>
      </c>
      <c r="W119" s="41">
        <v>0</v>
      </c>
      <c r="X119" s="41">
        <v>2</v>
      </c>
      <c r="Y119" s="41" t="s">
        <v>32</v>
      </c>
      <c r="Z119" s="41"/>
      <c r="AA119" s="52"/>
      <c r="AB119" s="52" t="str">
        <f t="shared" ca="1" si="28"/>
        <v>ET</v>
      </c>
      <c r="AC119" s="68" t="s">
        <v>66</v>
      </c>
      <c r="AD119" s="67"/>
      <c r="AE119" s="67"/>
      <c r="AF119" s="67" t="s">
        <v>54</v>
      </c>
      <c r="AG119" s="52"/>
      <c r="AH119" s="52" t="str">
        <f t="shared" ca="1" si="29"/>
        <v>ET</v>
      </c>
      <c r="AI119" s="63">
        <v>2</v>
      </c>
      <c r="AJ119" s="63">
        <v>0</v>
      </c>
      <c r="AK119" s="63" t="s">
        <v>33</v>
      </c>
      <c r="AL119" s="63"/>
      <c r="AM119" s="52"/>
      <c r="AN119" s="52"/>
      <c r="AO119" s="52" t="str">
        <f t="shared" ca="1" si="30"/>
        <v>RA</v>
      </c>
      <c r="AP119" s="80">
        <v>0</v>
      </c>
      <c r="AQ119" s="80">
        <v>2</v>
      </c>
      <c r="AR119" s="80" t="s">
        <v>32</v>
      </c>
      <c r="AS119" s="80"/>
      <c r="AT119" s="52"/>
      <c r="AU119" s="52" t="str">
        <f t="shared" ca="1" si="31"/>
        <v>VT</v>
      </c>
      <c r="AV119" s="79">
        <v>1</v>
      </c>
      <c r="AW119" s="79">
        <v>1</v>
      </c>
      <c r="AX119" s="79" t="s">
        <v>31</v>
      </c>
      <c r="AY119" s="79"/>
      <c r="AZ119" s="52"/>
      <c r="BA119" s="52"/>
      <c r="BB119" s="52" t="str">
        <f t="shared" ca="1" si="32"/>
        <v>EK</v>
      </c>
      <c r="BC119" s="78" t="s">
        <v>75</v>
      </c>
      <c r="BD119" s="37"/>
      <c r="BE119" s="37"/>
      <c r="BF119" s="37" t="s">
        <v>43</v>
      </c>
      <c r="BG119" s="52"/>
      <c r="BH119" s="52" t="str">
        <f t="shared" ca="1" si="33"/>
        <v>••</v>
      </c>
      <c r="BI119" s="39"/>
      <c r="BJ119" s="39"/>
      <c r="BK119" s="39"/>
      <c r="BL119" s="39"/>
      <c r="BM119" s="52"/>
      <c r="BN119" s="51">
        <v>30</v>
      </c>
    </row>
    <row r="120" spans="2:71" ht="13.5" customHeight="1" outlineLevel="1">
      <c r="B120" s="53">
        <v>23</v>
      </c>
      <c r="C120" s="52"/>
      <c r="D120" s="52" t="str">
        <f t="shared" ca="1" si="24"/>
        <v>TE</v>
      </c>
      <c r="E120" s="59" t="s">
        <v>76</v>
      </c>
      <c r="F120" s="58"/>
      <c r="G120" s="59"/>
      <c r="H120" s="58" t="s">
        <v>64</v>
      </c>
      <c r="I120" s="52"/>
      <c r="J120" s="52" t="str">
        <f t="shared" ca="1" si="25"/>
        <v>TE</v>
      </c>
      <c r="K120" s="55"/>
      <c r="L120" s="55"/>
      <c r="M120" s="55"/>
      <c r="N120" s="55"/>
      <c r="O120" s="52"/>
      <c r="P120" s="52" t="str">
        <f t="shared" ca="1" si="26"/>
        <v>TE</v>
      </c>
      <c r="Q120" s="55">
        <v>2</v>
      </c>
      <c r="R120" s="55">
        <v>1</v>
      </c>
      <c r="S120" s="55" t="s">
        <v>31</v>
      </c>
      <c r="T120" s="55"/>
      <c r="U120" s="52"/>
      <c r="V120" s="52" t="str">
        <f t="shared" ca="1" si="27"/>
        <v>RA</v>
      </c>
      <c r="W120" s="72" t="s">
        <v>77</v>
      </c>
      <c r="X120" s="36"/>
      <c r="Y120" s="36"/>
      <c r="Z120" s="36" t="s">
        <v>58</v>
      </c>
      <c r="AA120" s="52"/>
      <c r="AB120" s="52" t="str">
        <f t="shared" ca="1" si="28"/>
        <v>ET</v>
      </c>
      <c r="AC120" s="63">
        <v>2</v>
      </c>
      <c r="AD120" s="63">
        <v>1</v>
      </c>
      <c r="AE120" s="63" t="s">
        <v>31</v>
      </c>
      <c r="AF120" s="63"/>
      <c r="AG120" s="52"/>
      <c r="AH120" s="52" t="str">
        <f t="shared" ca="1" si="29"/>
        <v>RA</v>
      </c>
      <c r="AI120" s="72" t="s">
        <v>78</v>
      </c>
      <c r="AJ120" s="36"/>
      <c r="AK120" s="36"/>
      <c r="AL120" s="36" t="s">
        <v>58</v>
      </c>
      <c r="AM120" s="52"/>
      <c r="AN120" s="52"/>
      <c r="AO120" s="52"/>
      <c r="AP120" s="46"/>
      <c r="AQ120" s="33"/>
      <c r="AR120" s="33"/>
      <c r="AS120" s="33"/>
      <c r="AT120" s="52"/>
      <c r="AU120" s="52" t="str">
        <f t="shared" ca="1" si="31"/>
        <v>GT</v>
      </c>
      <c r="AV120" s="59" t="s">
        <v>79</v>
      </c>
      <c r="AW120" s="58"/>
      <c r="AX120" s="58"/>
      <c r="AY120" s="58" t="s">
        <v>65</v>
      </c>
      <c r="AZ120" s="52"/>
      <c r="BA120" s="52"/>
      <c r="BB120" s="52" t="str">
        <f t="shared" ca="1" si="32"/>
        <v>ET</v>
      </c>
      <c r="BC120" s="68" t="s">
        <v>80</v>
      </c>
      <c r="BD120" s="67"/>
      <c r="BE120" s="67"/>
      <c r="BF120" s="67" t="s">
        <v>54</v>
      </c>
      <c r="BG120" s="52"/>
      <c r="BH120" s="52" t="str">
        <f t="shared" ca="1" si="33"/>
        <v>••</v>
      </c>
      <c r="BI120" s="39"/>
      <c r="BJ120" s="39"/>
      <c r="BK120" s="39"/>
      <c r="BL120" s="39"/>
      <c r="BM120" s="52"/>
      <c r="BN120" s="51">
        <v>31</v>
      </c>
      <c r="BO120" s="76" t="s">
        <v>81</v>
      </c>
      <c r="BP120" s="178" t="s">
        <v>12</v>
      </c>
      <c r="BQ120" s="178" t="s">
        <v>13</v>
      </c>
      <c r="BR120" s="76" t="s">
        <v>14</v>
      </c>
      <c r="BS120" s="76" t="s">
        <v>15</v>
      </c>
    </row>
    <row r="121" spans="2:71" ht="13.5" customHeight="1" outlineLevel="1">
      <c r="B121" s="53">
        <v>24</v>
      </c>
      <c r="C121" s="52"/>
      <c r="D121" s="52" t="str">
        <f t="shared" ca="1" si="24"/>
        <v>TE</v>
      </c>
      <c r="E121" s="55">
        <v>2</v>
      </c>
      <c r="F121" s="55">
        <v>0</v>
      </c>
      <c r="G121" s="55" t="s">
        <v>31</v>
      </c>
      <c r="H121" s="55"/>
      <c r="I121" s="52"/>
      <c r="J121" s="52" t="str">
        <f t="shared" ca="1" si="25"/>
        <v>TE</v>
      </c>
      <c r="K121" s="55"/>
      <c r="L121" s="55"/>
      <c r="M121" s="55"/>
      <c r="N121" s="55"/>
      <c r="O121" s="52"/>
      <c r="P121" s="52" t="str">
        <f t="shared" ca="1" si="26"/>
        <v>TE</v>
      </c>
      <c r="Q121" s="55"/>
      <c r="R121" s="55"/>
      <c r="S121" s="55"/>
      <c r="T121" s="55"/>
      <c r="U121" s="52"/>
      <c r="V121" s="52" t="str">
        <f t="shared" ca="1" si="27"/>
        <v>RA</v>
      </c>
      <c r="W121" s="41">
        <v>0</v>
      </c>
      <c r="X121" s="41">
        <v>2</v>
      </c>
      <c r="Y121" s="41" t="s">
        <v>32</v>
      </c>
      <c r="Z121" s="41"/>
      <c r="AA121" s="52"/>
      <c r="AB121" s="52" t="str">
        <f t="shared" ca="1" si="28"/>
        <v>ET</v>
      </c>
      <c r="AC121" s="63"/>
      <c r="AD121" s="63"/>
      <c r="AE121" s="63" t="s">
        <v>32</v>
      </c>
      <c r="AF121" s="63"/>
      <c r="AG121" s="52"/>
      <c r="AH121" s="52" t="str">
        <f t="shared" ca="1" si="29"/>
        <v>RA</v>
      </c>
      <c r="AI121" s="41">
        <v>0</v>
      </c>
      <c r="AJ121" s="41">
        <v>2</v>
      </c>
      <c r="AK121" s="41" t="s">
        <v>32</v>
      </c>
      <c r="AL121" s="41"/>
      <c r="AM121" s="52"/>
      <c r="AN121" s="52"/>
      <c r="AO121" s="52"/>
      <c r="AP121" s="38"/>
      <c r="AQ121" s="38"/>
      <c r="AR121" s="38"/>
      <c r="AS121" s="38"/>
      <c r="AT121" s="52"/>
      <c r="AU121" s="52" t="str">
        <f t="shared" ca="1" si="31"/>
        <v>GT</v>
      </c>
      <c r="AV121" s="55">
        <v>2</v>
      </c>
      <c r="AW121" s="55">
        <v>0</v>
      </c>
      <c r="AX121" s="55" t="s">
        <v>31</v>
      </c>
      <c r="AY121" s="55"/>
      <c r="AZ121" s="52"/>
      <c r="BA121" s="52"/>
      <c r="BB121" s="52" t="str">
        <f t="shared" ca="1" si="32"/>
        <v>ET</v>
      </c>
      <c r="BC121" s="63">
        <v>2</v>
      </c>
      <c r="BD121" s="63">
        <v>0</v>
      </c>
      <c r="BE121" s="63" t="s">
        <v>31</v>
      </c>
      <c r="BF121" s="63"/>
      <c r="BG121" s="52"/>
      <c r="BH121" s="52" t="str">
        <f t="shared" ca="1" si="33"/>
        <v>••</v>
      </c>
      <c r="BI121" s="39"/>
      <c r="BJ121" s="39"/>
      <c r="BK121" s="39"/>
      <c r="BL121" s="39"/>
      <c r="BM121" s="52"/>
      <c r="BN121" s="51">
        <v>32</v>
      </c>
      <c r="BO121" s="75" t="s">
        <v>82</v>
      </c>
      <c r="BP121" s="172">
        <f ca="1">SUM(BP90:BP95)</f>
        <v>32</v>
      </c>
      <c r="BQ121" s="172">
        <f ca="1">SUM(BQ90:BQ95)</f>
        <v>27</v>
      </c>
      <c r="BR121" s="40">
        <f ca="1">SUM(BR90:BR95)</f>
        <v>59</v>
      </c>
      <c r="BS121" s="73">
        <f t="shared" ref="BS121:BS126" ca="1" si="35">BR:BR/$BR$41</f>
        <v>0.17302052785923755</v>
      </c>
    </row>
    <row r="122" spans="2:71" ht="13.5" customHeight="1" outlineLevel="1">
      <c r="B122" s="53">
        <v>25</v>
      </c>
      <c r="C122" s="52"/>
      <c r="D122" s="52" t="str">
        <f t="shared" ca="1" si="24"/>
        <v>GT</v>
      </c>
      <c r="E122" s="59" t="s">
        <v>79</v>
      </c>
      <c r="F122" s="58"/>
      <c r="G122" s="58"/>
      <c r="H122" s="58" t="s">
        <v>65</v>
      </c>
      <c r="I122" s="52"/>
      <c r="J122" s="52" t="str">
        <f t="shared" ca="1" si="25"/>
        <v>GT</v>
      </c>
      <c r="K122" s="59" t="s">
        <v>79</v>
      </c>
      <c r="L122" s="58"/>
      <c r="M122" s="58"/>
      <c r="N122" s="58" t="s">
        <v>65</v>
      </c>
      <c r="O122" s="52"/>
      <c r="P122" s="52" t="str">
        <f t="shared" ca="1" si="26"/>
        <v>GT</v>
      </c>
      <c r="Q122" s="59" t="s">
        <v>79</v>
      </c>
      <c r="R122" s="58"/>
      <c r="S122" s="58"/>
      <c r="T122" s="58" t="s">
        <v>65</v>
      </c>
      <c r="U122" s="52"/>
      <c r="V122" s="52" t="str">
        <f t="shared" ca="1" si="27"/>
        <v>GT</v>
      </c>
      <c r="W122" s="59" t="s">
        <v>83</v>
      </c>
      <c r="X122" s="58"/>
      <c r="Y122" s="58"/>
      <c r="Z122" s="58" t="s">
        <v>65</v>
      </c>
      <c r="AA122" s="52"/>
      <c r="AB122" s="52" t="str">
        <f t="shared" ca="1" si="28"/>
        <v>RA</v>
      </c>
      <c r="AC122" s="72" t="s">
        <v>57</v>
      </c>
      <c r="AD122" s="36"/>
      <c r="AE122" s="36"/>
      <c r="AF122" s="36" t="s">
        <v>58</v>
      </c>
      <c r="AG122" s="52"/>
      <c r="AH122" s="52" t="str">
        <f t="shared" ca="1" si="29"/>
        <v>GT</v>
      </c>
      <c r="AI122" s="59" t="s">
        <v>84</v>
      </c>
      <c r="AJ122" s="58"/>
      <c r="AK122" s="58"/>
      <c r="AL122" s="58" t="s">
        <v>65</v>
      </c>
      <c r="AM122" s="52"/>
      <c r="AN122" s="52"/>
      <c r="AO122" s="52"/>
      <c r="AP122" s="38"/>
      <c r="AQ122" s="38"/>
      <c r="AR122" s="38"/>
      <c r="AS122" s="38"/>
      <c r="AT122" s="52"/>
      <c r="AU122" s="52"/>
      <c r="AV122" s="46"/>
      <c r="AW122" s="33"/>
      <c r="AX122" s="33"/>
      <c r="AY122" s="33"/>
      <c r="AZ122" s="52"/>
      <c r="BA122" s="52"/>
      <c r="BB122" s="52" t="str">
        <f t="shared" ca="1" si="32"/>
        <v>ET</v>
      </c>
      <c r="BC122" s="63">
        <v>1</v>
      </c>
      <c r="BD122" s="63">
        <v>0</v>
      </c>
      <c r="BE122" s="63" t="s">
        <v>33</v>
      </c>
      <c r="BF122" s="63"/>
      <c r="BG122" s="52"/>
      <c r="BH122" s="52" t="str">
        <f t="shared" ca="1" si="33"/>
        <v>••</v>
      </c>
      <c r="BI122" s="39"/>
      <c r="BJ122" s="39"/>
      <c r="BK122" s="39"/>
      <c r="BL122" s="39"/>
      <c r="BM122" s="52"/>
      <c r="BN122" s="51">
        <v>33</v>
      </c>
      <c r="BO122" s="71" t="s">
        <v>85</v>
      </c>
      <c r="BP122" s="173">
        <f ca="1">SUM(BP96)</f>
        <v>12</v>
      </c>
      <c r="BQ122" s="173">
        <f ca="1">SUM(BQ96)</f>
        <v>42</v>
      </c>
      <c r="BR122" s="39">
        <f ca="1">SUM(BR96)</f>
        <v>54</v>
      </c>
      <c r="BS122" s="69">
        <f t="shared" ca="1" si="35"/>
        <v>0.15835777126099707</v>
      </c>
    </row>
    <row r="123" spans="2:71" ht="13.5" customHeight="1" outlineLevel="1">
      <c r="B123" s="53">
        <v>26</v>
      </c>
      <c r="C123" s="52"/>
      <c r="D123" s="52" t="str">
        <f t="shared" ca="1" si="24"/>
        <v>GT</v>
      </c>
      <c r="E123" s="55">
        <v>1</v>
      </c>
      <c r="F123" s="55">
        <v>1</v>
      </c>
      <c r="G123" s="55" t="s">
        <v>31</v>
      </c>
      <c r="H123" s="55"/>
      <c r="I123" s="52"/>
      <c r="J123" s="52" t="str">
        <f t="shared" ca="1" si="25"/>
        <v>GT</v>
      </c>
      <c r="K123" s="55">
        <v>1</v>
      </c>
      <c r="L123" s="55">
        <v>1</v>
      </c>
      <c r="M123" s="55" t="s">
        <v>31</v>
      </c>
      <c r="N123" s="55"/>
      <c r="O123" s="52"/>
      <c r="P123" s="52" t="str">
        <f t="shared" ca="1" si="26"/>
        <v>GT</v>
      </c>
      <c r="Q123" s="55">
        <v>1</v>
      </c>
      <c r="R123" s="55">
        <v>1</v>
      </c>
      <c r="S123" s="55" t="s">
        <v>46</v>
      </c>
      <c r="T123" s="55"/>
      <c r="U123" s="52"/>
      <c r="V123" s="52" t="str">
        <f t="shared" ca="1" si="27"/>
        <v>GT</v>
      </c>
      <c r="W123" s="55">
        <v>2</v>
      </c>
      <c r="X123" s="55">
        <v>0</v>
      </c>
      <c r="Y123" s="55" t="s">
        <v>33</v>
      </c>
      <c r="Z123" s="55"/>
      <c r="AA123" s="52"/>
      <c r="AB123" s="52" t="str">
        <f t="shared" ca="1" si="28"/>
        <v>RA</v>
      </c>
      <c r="AC123" s="41">
        <v>0</v>
      </c>
      <c r="AD123" s="41">
        <v>2</v>
      </c>
      <c r="AE123" s="41" t="s">
        <v>32</v>
      </c>
      <c r="AF123" s="41"/>
      <c r="AG123" s="52"/>
      <c r="AH123" s="52" t="str">
        <f t="shared" ca="1" si="29"/>
        <v>GT</v>
      </c>
      <c r="AI123" s="55">
        <v>4</v>
      </c>
      <c r="AJ123" s="55">
        <v>0</v>
      </c>
      <c r="AK123" s="55" t="s">
        <v>31</v>
      </c>
      <c r="AL123" s="55"/>
      <c r="AM123" s="52"/>
      <c r="AN123" s="52"/>
      <c r="AO123" s="52"/>
      <c r="AP123" s="38"/>
      <c r="AQ123" s="38"/>
      <c r="AR123" s="38"/>
      <c r="AS123" s="38"/>
      <c r="AT123" s="52"/>
      <c r="AU123" s="52"/>
      <c r="AV123" s="38"/>
      <c r="AW123" s="38"/>
      <c r="AX123" s="38"/>
      <c r="AY123" s="38"/>
      <c r="AZ123" s="52"/>
      <c r="BA123" s="52"/>
      <c r="BB123" s="52" t="str">
        <f t="shared" ca="1" si="32"/>
        <v>ET</v>
      </c>
      <c r="BC123" s="68" t="s">
        <v>86</v>
      </c>
      <c r="BD123" s="67"/>
      <c r="BE123" s="67"/>
      <c r="BF123" s="67" t="s">
        <v>54</v>
      </c>
      <c r="BG123" s="52"/>
      <c r="BH123" s="52" t="str">
        <f t="shared" ca="1" si="33"/>
        <v>••</v>
      </c>
      <c r="BI123" s="39"/>
      <c r="BJ123" s="39"/>
      <c r="BK123" s="39"/>
      <c r="BL123" s="39"/>
      <c r="BM123" s="52"/>
      <c r="BN123" s="51">
        <v>34</v>
      </c>
      <c r="BO123" s="66" t="s">
        <v>87</v>
      </c>
      <c r="BP123" s="174">
        <f ca="1">SUM(BP97:BP101)</f>
        <v>58</v>
      </c>
      <c r="BQ123" s="174">
        <f ca="1">SUM(BQ97:BQ101)</f>
        <v>49</v>
      </c>
      <c r="BR123" s="42">
        <f ca="1">SUM(BR97:BR101)</f>
        <v>107</v>
      </c>
      <c r="BS123" s="64">
        <f t="shared" ca="1" si="35"/>
        <v>0.31378299120234604</v>
      </c>
    </row>
    <row r="124" spans="2:71" ht="13.5" customHeight="1" outlineLevel="1">
      <c r="B124" s="53">
        <v>27</v>
      </c>
      <c r="C124" s="52"/>
      <c r="D124" s="52"/>
      <c r="E124" s="46" t="s">
        <v>88</v>
      </c>
      <c r="F124" s="33"/>
      <c r="G124" s="33"/>
      <c r="H124" s="33" t="s">
        <v>89</v>
      </c>
      <c r="I124" s="52"/>
      <c r="J124" s="52"/>
      <c r="K124" s="46" t="s">
        <v>88</v>
      </c>
      <c r="L124" s="33"/>
      <c r="M124" s="33"/>
      <c r="N124" s="33" t="s">
        <v>89</v>
      </c>
      <c r="O124" s="52"/>
      <c r="P124" s="52"/>
      <c r="Q124" s="46" t="s">
        <v>88</v>
      </c>
      <c r="R124" s="33"/>
      <c r="S124" s="33"/>
      <c r="T124" s="33" t="s">
        <v>89</v>
      </c>
      <c r="U124" s="52"/>
      <c r="V124" s="52"/>
      <c r="W124" s="46" t="s">
        <v>88</v>
      </c>
      <c r="X124" s="33"/>
      <c r="Y124" s="33"/>
      <c r="Z124" s="33" t="s">
        <v>89</v>
      </c>
      <c r="AA124" s="52"/>
      <c r="AB124" s="52" t="str">
        <f t="shared" ca="1" si="28"/>
        <v>GT</v>
      </c>
      <c r="AC124" s="59" t="s">
        <v>83</v>
      </c>
      <c r="AD124" s="58"/>
      <c r="AE124" s="58"/>
      <c r="AF124" s="58" t="s">
        <v>65</v>
      </c>
      <c r="AG124" s="52"/>
      <c r="AH124" s="52" t="str">
        <f t="shared" ca="1" si="29"/>
        <v>GT</v>
      </c>
      <c r="AI124" s="55"/>
      <c r="AJ124" s="55"/>
      <c r="AK124" s="55"/>
      <c r="AL124" s="55"/>
      <c r="AM124" s="52"/>
      <c r="AN124" s="52"/>
      <c r="AO124" s="52"/>
      <c r="AP124" s="38"/>
      <c r="AQ124" s="38"/>
      <c r="AR124" s="38"/>
      <c r="AS124" s="38"/>
      <c r="AT124" s="52"/>
      <c r="AU124" s="52"/>
      <c r="AV124" s="38"/>
      <c r="AW124" s="38"/>
      <c r="AX124" s="38"/>
      <c r="AY124" s="38"/>
      <c r="AZ124" s="52"/>
      <c r="BA124" s="52"/>
      <c r="BB124" s="52" t="str">
        <f t="shared" ca="1" si="32"/>
        <v>ET</v>
      </c>
      <c r="BC124" s="63">
        <v>2</v>
      </c>
      <c r="BD124" s="63">
        <v>0</v>
      </c>
      <c r="BE124" s="63" t="s">
        <v>31</v>
      </c>
      <c r="BF124" s="63"/>
      <c r="BG124" s="52"/>
      <c r="BH124" s="52"/>
      <c r="BI124" s="46"/>
      <c r="BJ124" s="33"/>
      <c r="BK124" s="33"/>
      <c r="BL124" s="33"/>
      <c r="BM124" s="52"/>
      <c r="BN124" s="51">
        <v>35</v>
      </c>
      <c r="BO124" s="62" t="s">
        <v>90</v>
      </c>
      <c r="BP124" s="175">
        <f ca="1">SUM(BP102:BP105)</f>
        <v>39</v>
      </c>
      <c r="BQ124" s="175">
        <f ca="1">SUM(BQ102:BQ105)</f>
        <v>26</v>
      </c>
      <c r="BR124" s="41">
        <f ca="1">SUM(BR102:BR105)</f>
        <v>65</v>
      </c>
      <c r="BS124" s="60">
        <f t="shared" ca="1" si="35"/>
        <v>0.1906158357771261</v>
      </c>
    </row>
    <row r="125" spans="2:71" ht="13.5" customHeight="1" outlineLevel="1">
      <c r="B125" s="53">
        <v>28</v>
      </c>
      <c r="C125" s="52"/>
      <c r="D125" s="52"/>
      <c r="E125" s="38"/>
      <c r="F125" s="38"/>
      <c r="G125" s="38" t="s">
        <v>33</v>
      </c>
      <c r="H125" s="38"/>
      <c r="I125" s="52"/>
      <c r="J125" s="52"/>
      <c r="K125" s="38"/>
      <c r="L125" s="38"/>
      <c r="M125" s="38" t="s">
        <v>33</v>
      </c>
      <c r="N125" s="38"/>
      <c r="O125" s="52"/>
      <c r="P125" s="52"/>
      <c r="Q125" s="38"/>
      <c r="R125" s="38"/>
      <c r="S125" s="38" t="s">
        <v>33</v>
      </c>
      <c r="T125" s="38"/>
      <c r="U125" s="52"/>
      <c r="V125" s="52"/>
      <c r="W125" s="38"/>
      <c r="X125" s="38"/>
      <c r="Y125" s="38" t="s">
        <v>33</v>
      </c>
      <c r="Z125" s="38"/>
      <c r="AA125" s="52"/>
      <c r="AB125" s="52" t="str">
        <f t="shared" ca="1" si="28"/>
        <v>GT</v>
      </c>
      <c r="AC125" s="55">
        <v>2</v>
      </c>
      <c r="AD125" s="55">
        <v>0</v>
      </c>
      <c r="AE125" s="55" t="s">
        <v>31</v>
      </c>
      <c r="AF125" s="55"/>
      <c r="AG125" s="52"/>
      <c r="AH125" s="52" t="str">
        <f t="shared" ca="1" si="29"/>
        <v>GT</v>
      </c>
      <c r="AI125" s="55"/>
      <c r="AJ125" s="55"/>
      <c r="AK125" s="55"/>
      <c r="AL125" s="55"/>
      <c r="AM125" s="52"/>
      <c r="AN125" s="52"/>
      <c r="AO125" s="52"/>
      <c r="AP125" s="38"/>
      <c r="AQ125" s="38"/>
      <c r="AR125" s="38"/>
      <c r="AS125" s="38"/>
      <c r="AT125" s="52"/>
      <c r="AU125" s="52"/>
      <c r="AV125" s="38"/>
      <c r="AW125" s="38"/>
      <c r="AX125" s="38"/>
      <c r="AY125" s="38"/>
      <c r="AZ125" s="52"/>
      <c r="BA125" s="52"/>
      <c r="BB125" s="52" t="str">
        <f t="shared" ca="1" si="32"/>
        <v>GT</v>
      </c>
      <c r="BC125" s="59" t="s">
        <v>79</v>
      </c>
      <c r="BD125" s="58"/>
      <c r="BE125" s="58"/>
      <c r="BF125" s="58" t="s">
        <v>65</v>
      </c>
      <c r="BG125" s="52"/>
      <c r="BH125" s="52"/>
      <c r="BI125" s="38"/>
      <c r="BJ125" s="38"/>
      <c r="BK125" s="38"/>
      <c r="BL125" s="38"/>
      <c r="BM125" s="52"/>
      <c r="BN125" s="51">
        <v>36</v>
      </c>
      <c r="BO125" s="57" t="s">
        <v>91</v>
      </c>
      <c r="BP125" s="176">
        <f ca="1">SUM(BP111)</f>
        <v>0</v>
      </c>
      <c r="BQ125" s="176">
        <f ca="1">SUM(BQ111)</f>
        <v>2</v>
      </c>
      <c r="BR125" s="55">
        <f ca="1">SUM(BR111)</f>
        <v>2</v>
      </c>
      <c r="BS125" s="54">
        <f t="shared" ca="1" si="35"/>
        <v>5.8651026392961877E-3</v>
      </c>
    </row>
    <row r="126" spans="2:71" ht="13.5" customHeight="1" outlineLevel="1">
      <c r="B126" s="53">
        <v>29</v>
      </c>
      <c r="C126" s="52"/>
      <c r="D126" s="52"/>
      <c r="E126" s="46" t="s">
        <v>92</v>
      </c>
      <c r="F126" s="33"/>
      <c r="G126" s="33"/>
      <c r="H126" s="33" t="s">
        <v>93</v>
      </c>
      <c r="I126" s="52"/>
      <c r="J126" s="52"/>
      <c r="K126" s="46" t="s">
        <v>92</v>
      </c>
      <c r="L126" s="33"/>
      <c r="M126" s="33"/>
      <c r="N126" s="33" t="s">
        <v>93</v>
      </c>
      <c r="O126" s="52"/>
      <c r="P126" s="52"/>
      <c r="Q126" s="46" t="s">
        <v>92</v>
      </c>
      <c r="R126" s="33"/>
      <c r="S126" s="33"/>
      <c r="T126" s="33" t="s">
        <v>93</v>
      </c>
      <c r="U126" s="52"/>
      <c r="V126" s="52"/>
      <c r="W126" s="46" t="s">
        <v>92</v>
      </c>
      <c r="X126" s="33"/>
      <c r="Y126" s="33"/>
      <c r="Z126" s="33" t="s">
        <v>93</v>
      </c>
      <c r="AA126" s="52"/>
      <c r="AB126" s="52"/>
      <c r="AC126" s="46" t="s">
        <v>94</v>
      </c>
      <c r="AD126" s="33"/>
      <c r="AE126" s="33"/>
      <c r="AF126" s="33" t="s">
        <v>93</v>
      </c>
      <c r="AG126" s="52"/>
      <c r="AH126" s="52"/>
      <c r="AI126" s="46" t="s">
        <v>94</v>
      </c>
      <c r="AJ126" s="33"/>
      <c r="AK126" s="33"/>
      <c r="AL126" s="33" t="s">
        <v>93</v>
      </c>
      <c r="AM126" s="52"/>
      <c r="AN126" s="52"/>
      <c r="AO126" s="52"/>
      <c r="AP126" s="46" t="s">
        <v>94</v>
      </c>
      <c r="AQ126" s="33"/>
      <c r="AR126" s="33"/>
      <c r="AS126" s="33" t="s">
        <v>93</v>
      </c>
      <c r="AT126" s="52"/>
      <c r="AU126" s="52"/>
      <c r="AV126" s="46" t="s">
        <v>94</v>
      </c>
      <c r="AW126" s="33"/>
      <c r="AX126" s="33"/>
      <c r="AY126" s="33" t="s">
        <v>93</v>
      </c>
      <c r="AZ126" s="52"/>
      <c r="BA126" s="52"/>
      <c r="BB126" s="52" t="str">
        <f t="shared" ca="1" si="32"/>
        <v>GT</v>
      </c>
      <c r="BC126" s="55">
        <v>1</v>
      </c>
      <c r="BD126" s="55">
        <v>1</v>
      </c>
      <c r="BE126" s="55" t="s">
        <v>31</v>
      </c>
      <c r="BF126" s="55"/>
      <c r="BG126" s="52"/>
      <c r="BH126" s="52"/>
      <c r="BI126" s="38"/>
      <c r="BJ126" s="38"/>
      <c r="BK126" s="38"/>
      <c r="BL126" s="38"/>
      <c r="BM126" s="52"/>
      <c r="BN126" s="51">
        <v>37</v>
      </c>
      <c r="BO126" s="57" t="s">
        <v>95</v>
      </c>
      <c r="BP126" s="176">
        <f ca="1">SUM(BP106:BP110)</f>
        <v>30</v>
      </c>
      <c r="BQ126" s="176">
        <f ca="1">SUM(BQ106:BQ110)</f>
        <v>24</v>
      </c>
      <c r="BR126" s="55">
        <f ca="1">SUM(BR106:BR110)</f>
        <v>54</v>
      </c>
      <c r="BS126" s="54">
        <f t="shared" ca="1" si="35"/>
        <v>0.15835777126099707</v>
      </c>
    </row>
    <row r="127" spans="2:71" ht="13.5" customHeight="1" outlineLevel="1">
      <c r="B127" s="53">
        <v>30</v>
      </c>
      <c r="C127" s="52"/>
      <c r="D127" s="52"/>
      <c r="E127" s="38"/>
      <c r="F127" s="38"/>
      <c r="G127" s="38" t="s">
        <v>32</v>
      </c>
      <c r="H127" s="38"/>
      <c r="I127" s="52"/>
      <c r="J127" s="52"/>
      <c r="K127" s="38"/>
      <c r="L127" s="38"/>
      <c r="M127" s="38" t="s">
        <v>32</v>
      </c>
      <c r="N127" s="38"/>
      <c r="O127" s="52"/>
      <c r="P127" s="52"/>
      <c r="Q127" s="38"/>
      <c r="R127" s="38"/>
      <c r="S127" s="38" t="s">
        <v>32</v>
      </c>
      <c r="T127" s="38"/>
      <c r="U127" s="52"/>
      <c r="V127" s="52"/>
      <c r="W127" s="38"/>
      <c r="X127" s="38"/>
      <c r="Y127" s="38" t="s">
        <v>31</v>
      </c>
      <c r="Z127" s="38"/>
      <c r="AA127" s="52"/>
      <c r="AB127" s="52"/>
      <c r="AC127" s="38"/>
      <c r="AD127" s="38"/>
      <c r="AE127" s="38" t="s">
        <v>32</v>
      </c>
      <c r="AF127" s="38"/>
      <c r="AG127" s="52"/>
      <c r="AH127" s="52"/>
      <c r="AI127" s="38"/>
      <c r="AJ127" s="38"/>
      <c r="AK127" s="38" t="s">
        <v>32</v>
      </c>
      <c r="AL127" s="38"/>
      <c r="AM127" s="52"/>
      <c r="AN127" s="52"/>
      <c r="AO127" s="52"/>
      <c r="AP127" s="38"/>
      <c r="AQ127" s="38"/>
      <c r="AR127" s="38" t="s">
        <v>32</v>
      </c>
      <c r="AS127" s="38"/>
      <c r="AT127" s="52"/>
      <c r="AU127" s="52"/>
      <c r="AV127" s="38"/>
      <c r="AW127" s="38"/>
      <c r="AX127" s="38" t="s">
        <v>32</v>
      </c>
      <c r="AY127" s="38"/>
      <c r="AZ127" s="52"/>
      <c r="BA127" s="52"/>
      <c r="BB127" s="52"/>
      <c r="BC127" s="46"/>
      <c r="BD127" s="33"/>
      <c r="BE127" s="33"/>
      <c r="BF127" s="33"/>
      <c r="BG127" s="52"/>
      <c r="BH127" s="52"/>
      <c r="BI127" s="38"/>
      <c r="BJ127" s="38"/>
      <c r="BK127" s="38"/>
      <c r="BL127" s="38"/>
      <c r="BM127" s="52"/>
      <c r="BN127" s="51">
        <v>38</v>
      </c>
      <c r="BO127" s="50" t="s">
        <v>96</v>
      </c>
      <c r="BP127" s="177">
        <f ca="1">SUM(BP121:BP126)</f>
        <v>171</v>
      </c>
      <c r="BQ127" s="177">
        <f ca="1">SUM(BQ121:BQ126)</f>
        <v>170</v>
      </c>
      <c r="BR127" s="48">
        <f ca="1">SUM(BR121:BR126)</f>
        <v>341</v>
      </c>
      <c r="BS127" s="47"/>
    </row>
    <row r="128" spans="2:71" ht="13.5" customHeight="1" outlineLevel="1" collapsed="1">
      <c r="E128" s="46" t="s">
        <v>97</v>
      </c>
      <c r="F128" s="46" t="s">
        <v>98</v>
      </c>
      <c r="G128" s="46" t="s">
        <v>99</v>
      </c>
      <c r="H128" s="46" t="s">
        <v>100</v>
      </c>
      <c r="K128" s="46" t="s">
        <v>97</v>
      </c>
      <c r="L128" s="46" t="s">
        <v>98</v>
      </c>
      <c r="M128" s="46" t="s">
        <v>99</v>
      </c>
      <c r="N128" s="46" t="s">
        <v>100</v>
      </c>
      <c r="Q128" s="46" t="s">
        <v>97</v>
      </c>
      <c r="R128" s="46" t="s">
        <v>98</v>
      </c>
      <c r="S128" s="46" t="s">
        <v>99</v>
      </c>
      <c r="T128" s="46" t="s">
        <v>100</v>
      </c>
      <c r="W128" s="46" t="s">
        <v>97</v>
      </c>
      <c r="X128" s="46" t="s">
        <v>98</v>
      </c>
      <c r="Y128" s="46" t="s">
        <v>99</v>
      </c>
      <c r="Z128" s="46" t="s">
        <v>100</v>
      </c>
      <c r="AC128" s="46" t="s">
        <v>97</v>
      </c>
      <c r="AD128" s="46" t="s">
        <v>98</v>
      </c>
      <c r="AE128" s="46" t="s">
        <v>99</v>
      </c>
      <c r="AF128" s="46" t="s">
        <v>100</v>
      </c>
      <c r="AI128" s="46" t="s">
        <v>97</v>
      </c>
      <c r="AJ128" s="46" t="s">
        <v>98</v>
      </c>
      <c r="AK128" s="46" t="s">
        <v>99</v>
      </c>
      <c r="AL128" s="46" t="s">
        <v>100</v>
      </c>
      <c r="AP128" s="46" t="s">
        <v>97</v>
      </c>
      <c r="AQ128" s="46" t="s">
        <v>98</v>
      </c>
      <c r="AR128" s="46" t="s">
        <v>99</v>
      </c>
      <c r="AS128" s="46" t="s">
        <v>100</v>
      </c>
      <c r="AV128" s="46" t="s">
        <v>97</v>
      </c>
      <c r="AW128" s="46" t="s">
        <v>98</v>
      </c>
      <c r="AX128" s="46" t="s">
        <v>99</v>
      </c>
      <c r="AY128" s="46" t="s">
        <v>100</v>
      </c>
      <c r="BC128" s="46" t="s">
        <v>97</v>
      </c>
      <c r="BD128" s="46" t="s">
        <v>98</v>
      </c>
      <c r="BE128" s="46" t="s">
        <v>99</v>
      </c>
      <c r="BF128" s="46" t="s">
        <v>100</v>
      </c>
      <c r="BI128" s="46"/>
      <c r="BJ128" s="46"/>
      <c r="BK128" s="46"/>
      <c r="BL128" s="46"/>
      <c r="BO128" s="45" t="s">
        <v>101</v>
      </c>
      <c r="BP128" s="179"/>
      <c r="BQ128" s="179"/>
      <c r="BR128" s="38">
        <f>SUM(E129,K129,Q129,W129,AC129,AI129,AP129,AV129,BC129,BI129)</f>
        <v>146</v>
      </c>
      <c r="BS128" s="1">
        <f ca="1">ROUND(BR128/BR127,3)</f>
        <v>0.42799999999999999</v>
      </c>
    </row>
    <row r="129" spans="5:71" ht="13.5" customHeight="1" outlineLevel="1">
      <c r="E129" s="38">
        <f>SUM(E89:E128)</f>
        <v>16</v>
      </c>
      <c r="F129" s="38">
        <f>SUM(F89:F128)</f>
        <v>18</v>
      </c>
      <c r="G129" s="38" t="str">
        <f>COUNTIF(G89:G128,"v")&amp;"+"&amp;COUNTIF(G89:G128,"sz")</f>
        <v>7+0</v>
      </c>
      <c r="H129" s="38">
        <f>SUM(H89:H128)</f>
        <v>0</v>
      </c>
      <c r="K129" s="38">
        <f>SUM(K89:K128)</f>
        <v>17</v>
      </c>
      <c r="L129" s="38">
        <f>SUM(L89:L128)</f>
        <v>17</v>
      </c>
      <c r="M129" s="38" t="str">
        <f>COUNTIF(M89:M128,"v")&amp;"+"&amp;COUNTIF(M89:M128,"sz")</f>
        <v>6+0</v>
      </c>
      <c r="N129" s="38">
        <f>SUM(N89:N128)</f>
        <v>0</v>
      </c>
      <c r="Q129" s="38">
        <f>SUM(Q89:Q128)</f>
        <v>16</v>
      </c>
      <c r="R129" s="38">
        <f>SUM(R89:R128)</f>
        <v>18</v>
      </c>
      <c r="S129" s="38" t="str">
        <f>COUNTIF(S89:S128,"v")&amp;"+"&amp;COUNTIF(S89:S128,"sz")</f>
        <v>5+1</v>
      </c>
      <c r="T129" s="38">
        <f>SUM(T89:T128)</f>
        <v>0</v>
      </c>
      <c r="W129" s="38">
        <f>SUM(W89:W128)</f>
        <v>16</v>
      </c>
      <c r="X129" s="38">
        <f>SUM(X89:X128)</f>
        <v>18</v>
      </c>
      <c r="Y129" s="38" t="str">
        <f>COUNTIF(Y89:Y128,"v")&amp;"+"&amp;COUNTIF(Y89:Y128,"sz")</f>
        <v>5+1</v>
      </c>
      <c r="Z129" s="38">
        <f>SUM(Z89:Z128)</f>
        <v>0</v>
      </c>
      <c r="AC129" s="38">
        <f>SUM(AC89:AC128)</f>
        <v>19</v>
      </c>
      <c r="AD129" s="38">
        <f>SUM(AD89:AD128)</f>
        <v>17</v>
      </c>
      <c r="AE129" s="38" t="str">
        <f>COUNTIF(AE89:AE128,"v")&amp;"+"&amp;COUNTIF(AE89:AE128,"sz")</f>
        <v>6+0</v>
      </c>
      <c r="AF129" s="38">
        <f>SUM(AF89:AF128)</f>
        <v>0</v>
      </c>
      <c r="AI129" s="38">
        <f>SUM(AI89:AI128)</f>
        <v>18</v>
      </c>
      <c r="AJ129" s="38">
        <f>SUM(AJ89:AJ128)</f>
        <v>18</v>
      </c>
      <c r="AK129" s="38" t="str">
        <f>COUNTIF(AK89:AK128,"v")&amp;"+"&amp;COUNTIF(AK89:AK128,"sz")</f>
        <v>6+0</v>
      </c>
      <c r="AL129" s="38">
        <f>SUM(AL89:AL128)</f>
        <v>0</v>
      </c>
      <c r="AP129" s="38">
        <f>SUM(AP89:AP128)</f>
        <v>12</v>
      </c>
      <c r="AQ129" s="38">
        <f>SUM(AQ89:AQ128)</f>
        <v>18</v>
      </c>
      <c r="AR129" s="38" t="str">
        <f>COUNTIF(AR89:AR128,"v")&amp;"+"&amp;COUNTIF(AR89:AR128,"sz")</f>
        <v>5+0</v>
      </c>
      <c r="AS129" s="38">
        <f>SUM(AS89:AS128)</f>
        <v>0</v>
      </c>
      <c r="AV129" s="38">
        <f>SUM(AV89:AV128)</f>
        <v>15</v>
      </c>
      <c r="AW129" s="38">
        <f>SUM(AW89:AW128)</f>
        <v>17</v>
      </c>
      <c r="AX129" s="38" t="str">
        <f>COUNTIF(AX89:AX128,"v")&amp;"+"&amp;COUNTIF(AX89:AX128,"sz")</f>
        <v>5+0</v>
      </c>
      <c r="AY129" s="38">
        <f>SUM(AY89:AY128)</f>
        <v>0</v>
      </c>
      <c r="BC129" s="38">
        <f>SUM(BC89:BC128)</f>
        <v>17</v>
      </c>
      <c r="BD129" s="38">
        <f>SUM(BD89:BD128)</f>
        <v>20</v>
      </c>
      <c r="BE129" s="38" t="str">
        <f>COUNTIF(BE89:BE128,"v")&amp;"+"&amp;COUNTIF(BE89:BE128,"sz")</f>
        <v>7+0</v>
      </c>
      <c r="BF129" s="38">
        <f>SUM(BF89:BF128)</f>
        <v>0</v>
      </c>
      <c r="BI129" s="38">
        <f>SUM(BI89:BI128)</f>
        <v>0</v>
      </c>
      <c r="BJ129" s="38">
        <f>SUM(BJ89:BJ128)</f>
        <v>34</v>
      </c>
      <c r="BK129" s="38" t="str">
        <f>COUNTIF(BK89:BK128,"v")&amp;"+"&amp;COUNTIF(BK89:BK128,"sz")</f>
        <v>0+0</v>
      </c>
      <c r="BL129" s="38">
        <f>SUM(BL89:BL128)</f>
        <v>0</v>
      </c>
      <c r="BO129" s="45" t="s">
        <v>102</v>
      </c>
      <c r="BP129" s="179"/>
      <c r="BQ129" s="179"/>
      <c r="BR129" s="38">
        <f>SUM(F129,L129,R129,X129,AD129,AJ129,AQ129,AW129,BD129,BJ129)</f>
        <v>195</v>
      </c>
      <c r="BS129" s="1">
        <f ca="1">ROUND(BR129/BR127,3)</f>
        <v>0.57199999999999995</v>
      </c>
    </row>
    <row r="130" spans="5:71" ht="13.5" customHeight="1"/>
    <row r="131" spans="5:71" ht="12" customHeight="1"/>
    <row r="132" spans="5:71" ht="12" customHeight="1"/>
    <row r="133" spans="5:71" ht="12" customHeight="1"/>
    <row r="134" spans="5:71" ht="12" customHeight="1"/>
    <row r="135" spans="5:71" ht="12" customHeight="1"/>
    <row r="136" spans="5:71" ht="12" customHeight="1"/>
    <row r="137" spans="5:71" ht="12" customHeight="1"/>
  </sheetData>
  <printOptions horizontalCentered="1"/>
  <pageMargins left="0.19685039370078741" right="0.19685039370078741" top="1.1811023622047245" bottom="0.39370078740157483" header="0.59055118110236227" footer="0.39370078740157483"/>
  <pageSetup paperSize="9" scale="79" fitToHeight="0" orientation="landscape" horizontalDpi="300" verticalDpi="300" r:id="rId1"/>
  <headerFooter scaleWithDoc="0" alignWithMargins="0">
    <oddHeader xml:space="preserve">&amp;L &amp;G&amp;C&amp;"+,Félkövér"&amp;12Budapesti Műszaki és Gazdaságtudományi Egyetem
Építészmérnöki Kar • &amp;A&amp;R&amp;6&amp;F </oddHeader>
  </headerFooter>
  <rowBreaks count="2" manualBreakCount="2">
    <brk id="44" max="16383" man="1"/>
    <brk id="8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outlinePr summaryBelow="0" summaryRight="0"/>
    <pageSetUpPr fitToPage="1"/>
  </sheetPr>
  <dimension ref="B1:BR131"/>
  <sheetViews>
    <sheetView showGridLines="0" zoomScale="90" zoomScaleNormal="90" zoomScaleSheetLayoutView="80" zoomScalePageLayoutView="115" workbookViewId="0">
      <selection activeCell="B2" sqref="B2"/>
    </sheetView>
  </sheetViews>
  <sheetFormatPr baseColWidth="10" defaultColWidth="10.59765625" defaultRowHeight="13" outlineLevelRow="1" outlineLevelCol="1"/>
  <cols>
    <col min="1" max="1" width="1.3984375" style="43" customWidth="1"/>
    <col min="2" max="2" width="3.796875" style="43" customWidth="1"/>
    <col min="3" max="3" width="1.19921875" style="43" customWidth="1" collapsed="1"/>
    <col min="4" max="4" width="3" style="43" hidden="1" customWidth="1" outlineLevel="1"/>
    <col min="5" max="8" width="4.19921875" style="43" customWidth="1"/>
    <col min="9" max="9" width="1.19921875" style="43" customWidth="1" collapsed="1"/>
    <col min="10" max="10" width="3" style="43" hidden="1" customWidth="1" outlineLevel="1"/>
    <col min="11" max="14" width="4.19921875" style="43" customWidth="1"/>
    <col min="15" max="15" width="1.19921875" style="43" customWidth="1" collapsed="1"/>
    <col min="16" max="16" width="3" style="43" hidden="1" customWidth="1" outlineLevel="1"/>
    <col min="17" max="20" width="4.19921875" style="43" customWidth="1"/>
    <col min="21" max="21" width="1.19921875" style="43" customWidth="1" collapsed="1"/>
    <col min="22" max="22" width="3" style="43" hidden="1" customWidth="1" outlineLevel="1"/>
    <col min="23" max="26" width="4.19921875" style="43" customWidth="1"/>
    <col min="27" max="27" width="1.19921875" style="43" customWidth="1" collapsed="1"/>
    <col min="28" max="28" width="3" style="43" hidden="1" customWidth="1" outlineLevel="1"/>
    <col min="29" max="32" width="4.19921875" style="43" customWidth="1"/>
    <col min="33" max="33" width="1.19921875" style="43" customWidth="1" collapsed="1"/>
    <col min="34" max="34" width="3" style="43" hidden="1" customWidth="1" outlineLevel="1"/>
    <col min="35" max="38" width="4.19921875" style="43" customWidth="1"/>
    <col min="39" max="39" width="1.19921875" style="43" customWidth="1"/>
    <col min="40" max="40" width="1.19921875" style="43" customWidth="1" collapsed="1"/>
    <col min="41" max="41" width="3" style="43" hidden="1" customWidth="1" outlineLevel="1"/>
    <col min="42" max="45" width="4.19921875" style="43" customWidth="1"/>
    <col min="46" max="46" width="1.19921875" style="43" customWidth="1" collapsed="1"/>
    <col min="47" max="47" width="3" style="43" hidden="1" customWidth="1" outlineLevel="1"/>
    <col min="48" max="51" width="4.19921875" style="43" customWidth="1"/>
    <col min="52" max="52" width="1.19921875" style="43" customWidth="1" collapsed="1"/>
    <col min="53" max="53" width="3" style="43" hidden="1" customWidth="1" outlineLevel="1"/>
    <col min="54" max="57" width="4.19921875" style="43" customWidth="1"/>
    <col min="58" max="58" width="1.19921875" style="43" customWidth="1" collapsed="1"/>
    <col min="59" max="59" width="3" style="43" hidden="1" customWidth="1" outlineLevel="1"/>
    <col min="60" max="63" width="4.19921875" style="43" customWidth="1"/>
    <col min="64" max="64" width="1.19921875" style="43" customWidth="1"/>
    <col min="65" max="65" width="3.796875" style="43" customWidth="1"/>
    <col min="66" max="66" width="7.59765625" style="43" customWidth="1"/>
    <col min="67" max="69" width="5.3984375" style="43" customWidth="1"/>
    <col min="70" max="70" width="8.796875" style="43" customWidth="1"/>
    <col min="71" max="16384" width="10.59765625" style="43"/>
  </cols>
  <sheetData>
    <row r="1" spans="2:70" ht="13.5" customHeight="1" outlineLevel="1"/>
    <row r="2" spans="2:70" ht="18" customHeight="1">
      <c r="B2" s="123"/>
      <c r="C2" s="120"/>
      <c r="D2" s="120"/>
      <c r="E2" s="122" t="s">
        <v>112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1" t="str">
        <f>"ea-arány: "&amp;BQ40&amp;"/"&amp;BQ40+BQ41&amp;"="&amp;ROUND(100*BQ40/(BQ40+BQ41),1)&amp;"% "</f>
        <v xml:space="preserve">ea-arány: 125/251=49,8% </v>
      </c>
    </row>
    <row r="3" spans="2:70" ht="13.5" customHeight="1" outlineLevel="1">
      <c r="B3" s="120"/>
      <c r="E3" s="76" t="s">
        <v>1</v>
      </c>
      <c r="F3" s="76"/>
      <c r="G3" s="76"/>
      <c r="H3" s="76"/>
      <c r="K3" s="119" t="s">
        <v>2</v>
      </c>
      <c r="L3" s="119"/>
      <c r="M3" s="119"/>
      <c r="N3" s="119"/>
      <c r="Q3" s="76" t="s">
        <v>3</v>
      </c>
      <c r="R3" s="76"/>
      <c r="S3" s="76"/>
      <c r="T3" s="76"/>
      <c r="W3" s="119" t="s">
        <v>4</v>
      </c>
      <c r="X3" s="119"/>
      <c r="Y3" s="119"/>
      <c r="Z3" s="119"/>
      <c r="AC3" s="76" t="s">
        <v>5</v>
      </c>
      <c r="AD3" s="76"/>
      <c r="AE3" s="76"/>
      <c r="AF3" s="76"/>
      <c r="AI3" s="119" t="s">
        <v>6</v>
      </c>
      <c r="AJ3" s="119"/>
      <c r="AK3" s="119"/>
      <c r="AL3" s="119"/>
      <c r="AP3" s="76" t="s">
        <v>7</v>
      </c>
      <c r="AQ3" s="76"/>
      <c r="AR3" s="76"/>
      <c r="AS3" s="76"/>
      <c r="AV3" s="119" t="s">
        <v>8</v>
      </c>
      <c r="AW3" s="119"/>
      <c r="AX3" s="119"/>
      <c r="AY3" s="119"/>
      <c r="BB3" s="76" t="s">
        <v>9</v>
      </c>
      <c r="BC3" s="76"/>
      <c r="BD3" s="76"/>
      <c r="BE3" s="76"/>
      <c r="BH3" s="119" t="s">
        <v>10</v>
      </c>
      <c r="BI3" s="119"/>
      <c r="BJ3" s="119"/>
      <c r="BK3" s="119"/>
      <c r="BN3" s="76" t="s">
        <v>11</v>
      </c>
      <c r="BO3" s="76" t="s">
        <v>12</v>
      </c>
      <c r="BP3" s="76" t="s">
        <v>13</v>
      </c>
      <c r="BQ3" s="76" t="s">
        <v>14</v>
      </c>
      <c r="BR3" s="76" t="s">
        <v>15</v>
      </c>
    </row>
    <row r="4" spans="2:70" ht="13.5" customHeight="1" outlineLevel="1">
      <c r="B4" s="115">
        <v>1</v>
      </c>
      <c r="C4" s="52"/>
      <c r="D4" s="52" t="str">
        <f t="shared" ref="D4:D33" ca="1" si="0">IF(OR(ISNUMBER(H:H),ISBLANK(H:H)),OFFSET(D4,-1,0),LEFT(H:H,2))</f>
        <v>ST</v>
      </c>
      <c r="E4" s="78" t="s">
        <v>16</v>
      </c>
      <c r="F4" s="37"/>
      <c r="G4" s="37"/>
      <c r="H4" s="37" t="s">
        <v>17</v>
      </c>
      <c r="I4" s="52"/>
      <c r="J4" s="52" t="str">
        <f t="shared" ref="J4:J33" ca="1" si="1">IF(OR(ISNUMBER(N:N),ISBLANK(N:N)),OFFSET(J4,-1,0),LEFT(N:N,2))</f>
        <v>LA</v>
      </c>
      <c r="K4" s="91" t="s">
        <v>113</v>
      </c>
      <c r="L4" s="35"/>
      <c r="M4" s="35"/>
      <c r="N4" s="35" t="s">
        <v>19</v>
      </c>
      <c r="O4" s="52"/>
      <c r="P4" s="52" t="str">
        <f t="shared" ref="P4:P33" ca="1" si="2">IF(OR(ISNUMBER(T:T),ISBLANK(T:T)),OFFSET(P4,-1,0),LEFT(T:T,2))</f>
        <v>LA</v>
      </c>
      <c r="Q4" s="91" t="s">
        <v>114</v>
      </c>
      <c r="R4" s="35"/>
      <c r="S4" s="35"/>
      <c r="T4" s="35" t="s">
        <v>19</v>
      </c>
      <c r="U4" s="52"/>
      <c r="V4" s="52" t="str">
        <f t="shared" ref="V4:V33" ca="1" si="3">IF(OR(ISNUMBER(Z:Z),ISBLANK(Z:Z)),OFFSET(V4,-1,0),LEFT(Z:Z,2))</f>
        <v>LA</v>
      </c>
      <c r="W4" s="91" t="s">
        <v>115</v>
      </c>
      <c r="X4" s="35"/>
      <c r="Y4" s="35"/>
      <c r="Z4" s="35" t="s">
        <v>19</v>
      </c>
      <c r="AA4" s="52"/>
      <c r="AB4" s="52" t="str">
        <f t="shared" ref="AB4:AB33" ca="1" si="4">IF(OR(ISNUMBER(AF:AF),ISBLANK(AF:AF)),OFFSET(AB4,-1,0),LEFT(AF:AF,2))</f>
        <v>KO</v>
      </c>
      <c r="AC4" s="91" t="s">
        <v>116</v>
      </c>
      <c r="AD4" s="35"/>
      <c r="AE4" s="35"/>
      <c r="AF4" s="35" t="s">
        <v>24</v>
      </c>
      <c r="AG4" s="52"/>
      <c r="AH4" s="52" t="str">
        <f t="shared" ref="AH4:AH33" ca="1" si="5">IF(OR(ISNUMBER(AL:AL),ISBLANK(AL:AL)),OFFSET(AH4,-1,0),LEFT(AL:AL,2))</f>
        <v>IP</v>
      </c>
      <c r="AI4" s="91" t="s">
        <v>117</v>
      </c>
      <c r="AJ4" s="35"/>
      <c r="AK4" s="35"/>
      <c r="AL4" s="35" t="s">
        <v>26</v>
      </c>
      <c r="AM4" s="52"/>
      <c r="AN4" s="52"/>
      <c r="AO4" s="52" t="str">
        <f t="shared" ref="AO4:AO33" ca="1" si="6">IF(OR(ISNUMBER(AS:AS),ISBLANK(AS:AS)),OFFSET(AO4,-1,0),LEFT(AS:AS,2))</f>
        <v>IP</v>
      </c>
      <c r="AP4" s="91" t="s">
        <v>118</v>
      </c>
      <c r="AQ4" s="35"/>
      <c r="AR4" s="35"/>
      <c r="AS4" s="35" t="s">
        <v>26</v>
      </c>
      <c r="AT4" s="52"/>
      <c r="AU4" s="52" t="str">
        <f t="shared" ref="AU4:AU33" ca="1" si="7">IF(OR(ISNUMBER(AY:AY),ISBLANK(AY:AY)),OFFSET(AU4,-1,0),LEFT(AY:AY,2))</f>
        <v>••</v>
      </c>
      <c r="AV4" s="98" t="s">
        <v>119</v>
      </c>
      <c r="AW4" s="34"/>
      <c r="AX4" s="34"/>
      <c r="AY4" s="34" t="s">
        <v>29</v>
      </c>
      <c r="AZ4" s="52"/>
      <c r="BA4" s="52" t="str">
        <f t="shared" ref="BA4:BA33" ca="1" si="8">IF(OR(ISNUMBER(BE:BE),ISBLANK(BE:BE)),OFFSET(BA4,-1,0),LEFT(BE:BE,2))</f>
        <v>••</v>
      </c>
      <c r="BB4" s="98" t="s">
        <v>120</v>
      </c>
      <c r="BC4" s="34"/>
      <c r="BD4" s="34"/>
      <c r="BE4" s="34" t="s">
        <v>29</v>
      </c>
      <c r="BF4" s="52"/>
      <c r="BG4" s="52" t="str">
        <f t="shared" ref="BG4:BG33" ca="1" si="9">IF(OR(ISNUMBER(BK:BK),ISBLANK(BK:BK)),OFFSET(BG4,-1,0),LEFT(BK:BK,2))</f>
        <v>••</v>
      </c>
      <c r="BH4" s="98" t="s">
        <v>30</v>
      </c>
      <c r="BI4" s="34"/>
      <c r="BJ4" s="34"/>
      <c r="BK4" s="34" t="s">
        <v>29</v>
      </c>
      <c r="BL4" s="52"/>
      <c r="BM4" s="51">
        <v>1</v>
      </c>
      <c r="BN4" s="75" t="s">
        <v>19</v>
      </c>
      <c r="BO4" s="74">
        <f ca="1">SUM(COUNTIF(OFFSET(BO4,-OFFSET(BO4,0,-2)+1,-COLUMNS($D:BO)+1,38,1),BN:BN),
COUNTIF(OFFSET(BO4,-OFFSET(BO4,0,-2)+1,-COLUMNS($P:BO)+1,38,1),BN:BN),
COUNTIF(OFFSET(BO4,-OFFSET(BO4,0,-2)+1,-COLUMNS($AB:BO)+1,38,1),BN:BN),
COUNTIF(OFFSET(BO4,-OFFSET(BO4,0,-2)+1,-COLUMNS($AO:BO)+1,38,1),BN:BN),
COUNTIF(OFFSET(BO4,-OFFSET(BO4,0,-2)+1,-COLUMNS($BA:BO)+1,38,1),BN:BN),)</f>
        <v>7</v>
      </c>
      <c r="BP4" s="74">
        <f ca="1">SUM(COUNTIF(OFFSET(BP4,-OFFSET(BP4,0,-3)+1,-COLUMNS($J:BP)+1,38,1),BN:BN),
COUNTIF(OFFSET(BP4,-OFFSET(BP4,0,-3)+1,-COLUMNS($V:BP)+1,38,1),BN:BN),
COUNTIF(OFFSET(BP4,-OFFSET(BP4,0,-3)+1,-COLUMNS($AH:BP)+1,38,1),BN:BN),
COUNTIF(OFFSET(BP4,-OFFSET(BP4,0,-3)+1,-COLUMNS($AU:BP)+1,38,1),BN:BN),
COUNTIF(OFFSET(BP4,-OFFSET(BP4,0,-3)+1,-COLUMNS($BG:BP)+1,38,1),BN:BN),)</f>
        <v>7</v>
      </c>
      <c r="BQ4" s="40">
        <f ca="1">SUM(COUNTIF(OFFSET(BQ4,-OFFSET(BQ4,0,-4)+1,-COLUMNS($D:BQ)+1,38,1),BN:BN),COUNTIF(OFFSET(BQ4,-OFFSET(BQ4,0,-4)+1,-COLUMNS($J:BQ)+1,38,1),BN:BN),COUNTIF(OFFSET(BQ4,-OFFSET(BQ4,0,-4)+1,-COLUMNS($P:BQ)+1,38,1),BN:BN),COUNTIF(OFFSET(BQ4,-OFFSET(BQ4,0,-4)+1,-COLUMNS($V:BQ)+1,38,1),BN:BN),COUNTIF(OFFSET(BQ4,-OFFSET(BQ4,0,-4)+1,-COLUMNS($AB:BQ)+1,38,1),BN:BN),COUNTIF(OFFSET(BQ4,-OFFSET(BQ4,0,-4)+1,-COLUMNS($AH:BQ)+1,38,1),BN:BN),COUNTIF(OFFSET(BQ4,-OFFSET(BQ4,0,-4)+1,-COLUMNS($AO:BQ)+1,38,1),BN:BN),COUNTIF(OFFSET(BQ4,-OFFSET(BQ4,0,-4)+1,-COLUMNS($AU:BQ)+1,38,1),BN:BN),COUNTIF(OFFSET(BQ4,-OFFSET(BQ4,0,-4)+1,-COLUMNS($BA:BQ)+1,38,1),BN:BN),COUNTIF(OFFSET(BQ4,-OFFSET(BQ4,0,-4)+1,-COLUMNS($BG:BQ)+1,38,1),BN:BN),)</f>
        <v>14</v>
      </c>
      <c r="BR4" s="73">
        <f t="shared" ref="BR4:BR22" ca="1" si="10">BQ:BQ/$BQ$39</f>
        <v>4.6666666666666669E-2</v>
      </c>
    </row>
    <row r="5" spans="2:70" ht="13.5" customHeight="1" outlineLevel="1">
      <c r="B5" s="115">
        <v>2</v>
      </c>
      <c r="C5" s="52"/>
      <c r="D5" s="52" t="str">
        <f t="shared" ca="1" si="0"/>
        <v>ST</v>
      </c>
      <c r="E5" s="42">
        <v>4</v>
      </c>
      <c r="F5" s="42">
        <v>2</v>
      </c>
      <c r="G5" s="42" t="s">
        <v>31</v>
      </c>
      <c r="H5" s="42">
        <v>6</v>
      </c>
      <c r="I5" s="52"/>
      <c r="J5" s="52" t="str">
        <f t="shared" ca="1" si="1"/>
        <v>LA</v>
      </c>
      <c r="K5" s="40">
        <v>2</v>
      </c>
      <c r="L5" s="40">
        <v>3</v>
      </c>
      <c r="M5" s="40" t="s">
        <v>121</v>
      </c>
      <c r="N5" s="40">
        <v>5</v>
      </c>
      <c r="O5" s="52"/>
      <c r="P5" s="52" t="str">
        <f t="shared" ca="1" si="2"/>
        <v>LA</v>
      </c>
      <c r="Q5" s="40">
        <v>0</v>
      </c>
      <c r="R5" s="40">
        <v>5</v>
      </c>
      <c r="S5" s="40" t="s">
        <v>121</v>
      </c>
      <c r="T5" s="40">
        <v>6</v>
      </c>
      <c r="U5" s="52"/>
      <c r="V5" s="52" t="str">
        <f t="shared" ca="1" si="3"/>
        <v>LA</v>
      </c>
      <c r="W5" s="40">
        <v>0</v>
      </c>
      <c r="X5" s="40">
        <v>5</v>
      </c>
      <c r="Y5" s="40" t="s">
        <v>121</v>
      </c>
      <c r="Z5" s="40">
        <v>6</v>
      </c>
      <c r="AA5" s="52"/>
      <c r="AB5" s="52" t="str">
        <f t="shared" ca="1" si="4"/>
        <v>KO</v>
      </c>
      <c r="AC5" s="40">
        <v>0</v>
      </c>
      <c r="AD5" s="40">
        <v>5</v>
      </c>
      <c r="AE5" s="40" t="s">
        <v>121</v>
      </c>
      <c r="AF5" s="40">
        <v>6</v>
      </c>
      <c r="AG5" s="52"/>
      <c r="AH5" s="52" t="str">
        <f t="shared" ca="1" si="5"/>
        <v>IP</v>
      </c>
      <c r="AI5" s="40">
        <v>0</v>
      </c>
      <c r="AJ5" s="40">
        <v>5</v>
      </c>
      <c r="AK5" s="40" t="s">
        <v>121</v>
      </c>
      <c r="AL5" s="40">
        <v>6</v>
      </c>
      <c r="AM5" s="52"/>
      <c r="AN5" s="52"/>
      <c r="AO5" s="52" t="str">
        <f t="shared" ca="1" si="6"/>
        <v>IP</v>
      </c>
      <c r="AP5" s="40">
        <v>0</v>
      </c>
      <c r="AQ5" s="40">
        <v>5</v>
      </c>
      <c r="AR5" s="40" t="s">
        <v>121</v>
      </c>
      <c r="AS5" s="40">
        <v>6</v>
      </c>
      <c r="AT5" s="52"/>
      <c r="AU5" s="52" t="str">
        <f t="shared" ca="1" si="7"/>
        <v>••</v>
      </c>
      <c r="AV5" s="39">
        <v>0</v>
      </c>
      <c r="AW5" s="39">
        <v>6</v>
      </c>
      <c r="AX5" s="39" t="s">
        <v>121</v>
      </c>
      <c r="AY5" s="39">
        <v>7</v>
      </c>
      <c r="AZ5" s="52"/>
      <c r="BA5" s="52" t="str">
        <f t="shared" ca="1" si="8"/>
        <v>••</v>
      </c>
      <c r="BB5" s="39">
        <v>0</v>
      </c>
      <c r="BC5" s="39">
        <v>6</v>
      </c>
      <c r="BD5" s="39" t="s">
        <v>121</v>
      </c>
      <c r="BE5" s="39">
        <v>7</v>
      </c>
      <c r="BF5" s="52"/>
      <c r="BG5" s="52" t="str">
        <f t="shared" ca="1" si="9"/>
        <v>••</v>
      </c>
      <c r="BH5" s="39">
        <v>0</v>
      </c>
      <c r="BI5" s="39">
        <v>0</v>
      </c>
      <c r="BJ5" s="39" t="s">
        <v>33</v>
      </c>
      <c r="BK5" s="39">
        <v>30</v>
      </c>
      <c r="BL5" s="52"/>
      <c r="BM5" s="51">
        <v>2</v>
      </c>
      <c r="BN5" s="75" t="s">
        <v>24</v>
      </c>
      <c r="BO5" s="74">
        <f ca="1">SUM(COUNTIF(OFFSET(BO5,-OFFSET(BO5,0,-2)+1,-COLUMNS($D:BO)+1,38,1),BN:BN),
COUNTIF(OFFSET(BO5,-OFFSET(BO5,0,-2)+1,-COLUMNS($P:BO)+1,38,1),BN:BN),
COUNTIF(OFFSET(BO5,-OFFSET(BO5,0,-2)+1,-COLUMNS($AB:BO)+1,38,1),BN:BN),
COUNTIF(OFFSET(BO5,-OFFSET(BO5,0,-2)+1,-COLUMNS($AO:BO)+1,38,1),BN:BN),
COUNTIF(OFFSET(BO5,-OFFSET(BO5,0,-2)+1,-COLUMNS($BA:BO)+1,38,1),BN:BN),)</f>
        <v>10</v>
      </c>
      <c r="BP5" s="74">
        <f ca="1">SUM(COUNTIF(OFFSET(BP5,-OFFSET(BP5,0,-3)+1,-COLUMNS($J:BP)+1,38,1),BN:BN),
COUNTIF(OFFSET(BP5,-OFFSET(BP5,0,-3)+1,-COLUMNS($V:BP)+1,38,1),BN:BN),
COUNTIF(OFFSET(BP5,-OFFSET(BP5,0,-3)+1,-COLUMNS($AH:BP)+1,38,1),BN:BN),
COUNTIF(OFFSET(BP5,-OFFSET(BP5,0,-3)+1,-COLUMNS($AU:BP)+1,38,1),BN:BN),
COUNTIF(OFFSET(BP5,-OFFSET(BP5,0,-3)+1,-COLUMNS($BG:BP)+1,38,1),BN:BN),)</f>
        <v>2</v>
      </c>
      <c r="BQ5" s="40">
        <f ca="1">SUM(COUNTIF(OFFSET(BQ5,-OFFSET(BQ5,0,-4)+1,-COLUMNS($D:BQ)+1,38,1),BN:BN),COUNTIF(OFFSET(BQ5,-OFFSET(BQ5,0,-4)+1,-COLUMNS($J:BQ)+1,38,1),BN:BN),COUNTIF(OFFSET(BQ5,-OFFSET(BQ5,0,-4)+1,-COLUMNS($P:BQ)+1,38,1),BN:BN),COUNTIF(OFFSET(BQ5,-OFFSET(BQ5,0,-4)+1,-COLUMNS($V:BQ)+1,38,1),BN:BN),COUNTIF(OFFSET(BQ5,-OFFSET(BQ5,0,-4)+1,-COLUMNS($AB:BQ)+1,38,1),BN:BN),COUNTIF(OFFSET(BQ5,-OFFSET(BQ5,0,-4)+1,-COLUMNS($AH:BQ)+1,38,1),BN:BN),COUNTIF(OFFSET(BQ5,-OFFSET(BQ5,0,-4)+1,-COLUMNS($AO:BQ)+1,38,1),BN:BN),COUNTIF(OFFSET(BQ5,-OFFSET(BQ5,0,-4)+1,-COLUMNS($AU:BQ)+1,38,1),BN:BN),COUNTIF(OFFSET(BQ5,-OFFSET(BQ5,0,-4)+1,-COLUMNS($BA:BQ)+1,38,1),BN:BN),COUNTIF(OFFSET(BQ5,-OFFSET(BQ5,0,-4)+1,-COLUMNS($BG:BQ)+1,38,1),BN:BN),)</f>
        <v>12</v>
      </c>
      <c r="BR5" s="73">
        <f t="shared" ca="1" si="10"/>
        <v>0.04</v>
      </c>
    </row>
    <row r="6" spans="2:70" ht="13.5" customHeight="1" outlineLevel="1">
      <c r="B6" s="115">
        <v>3</v>
      </c>
      <c r="C6" s="52"/>
      <c r="D6" s="52" t="str">
        <f t="shared" ca="1" si="0"/>
        <v>ST</v>
      </c>
      <c r="E6" s="42"/>
      <c r="F6" s="42"/>
      <c r="G6" s="42"/>
      <c r="H6" s="42"/>
      <c r="I6" s="52"/>
      <c r="J6" s="52" t="str">
        <f t="shared" ca="1" si="1"/>
        <v>TT</v>
      </c>
      <c r="K6" s="40"/>
      <c r="L6" s="40"/>
      <c r="M6" s="40"/>
      <c r="N6" s="40" t="s">
        <v>21</v>
      </c>
      <c r="O6" s="52"/>
      <c r="P6" s="52" t="str">
        <f t="shared" ca="1" si="2"/>
        <v>LA</v>
      </c>
      <c r="Q6" s="40"/>
      <c r="R6" s="40"/>
      <c r="S6" s="40"/>
      <c r="T6" s="40"/>
      <c r="U6" s="52"/>
      <c r="V6" s="52" t="str">
        <f t="shared" ca="1" si="3"/>
        <v>LA</v>
      </c>
      <c r="W6" s="40"/>
      <c r="X6" s="40"/>
      <c r="Y6" s="40"/>
      <c r="Z6" s="40"/>
      <c r="AA6" s="52"/>
      <c r="AB6" s="52" t="str">
        <f t="shared" ca="1" si="4"/>
        <v>KO</v>
      </c>
      <c r="AC6" s="40"/>
      <c r="AD6" s="40"/>
      <c r="AE6" s="40"/>
      <c r="AF6" s="40"/>
      <c r="AG6" s="52"/>
      <c r="AH6" s="52" t="str">
        <f t="shared" ca="1" si="5"/>
        <v>IP</v>
      </c>
      <c r="AI6" s="40"/>
      <c r="AJ6" s="40"/>
      <c r="AK6" s="40"/>
      <c r="AL6" s="40"/>
      <c r="AM6" s="52"/>
      <c r="AN6" s="52"/>
      <c r="AO6" s="52" t="str">
        <f t="shared" ca="1" si="6"/>
        <v>IP</v>
      </c>
      <c r="AP6" s="40"/>
      <c r="AQ6" s="40"/>
      <c r="AR6" s="40"/>
      <c r="AS6" s="40"/>
      <c r="AT6" s="52"/>
      <c r="AU6" s="52" t="str">
        <f t="shared" ca="1" si="7"/>
        <v>••</v>
      </c>
      <c r="AV6" s="39"/>
      <c r="AW6" s="39"/>
      <c r="AX6" s="39"/>
      <c r="AY6" s="39"/>
      <c r="AZ6" s="52"/>
      <c r="BA6" s="52" t="str">
        <f t="shared" ca="1" si="8"/>
        <v>••</v>
      </c>
      <c r="BB6" s="39"/>
      <c r="BC6" s="39"/>
      <c r="BD6" s="39"/>
      <c r="BE6" s="39"/>
      <c r="BF6" s="52"/>
      <c r="BG6" s="52" t="str">
        <f t="shared" ca="1" si="9"/>
        <v>••</v>
      </c>
      <c r="BH6" s="39"/>
      <c r="BI6" s="39"/>
      <c r="BJ6" s="39"/>
      <c r="BK6" s="39"/>
      <c r="BL6" s="52"/>
      <c r="BM6" s="51">
        <v>3</v>
      </c>
      <c r="BN6" s="75" t="s">
        <v>26</v>
      </c>
      <c r="BO6" s="74">
        <f ca="1">SUM(COUNTIF(OFFSET(BO6,-OFFSET(BO6,0,-2)+1,-COLUMNS($D:BO)+1,38,1),BN:BN),
COUNTIF(OFFSET(BO6,-OFFSET(BO6,0,-2)+1,-COLUMNS($P:BO)+1,38,1),BN:BN),
COUNTIF(OFFSET(BO6,-OFFSET(BO6,0,-2)+1,-COLUMNS($AB:BO)+1,38,1),BN:BN),
COUNTIF(OFFSET(BO6,-OFFSET(BO6,0,-2)+1,-COLUMNS($AO:BO)+1,38,1),BN:BN),
COUNTIF(OFFSET(BO6,-OFFSET(BO6,0,-2)+1,-COLUMNS($BA:BO)+1,38,1),BN:BN),)</f>
        <v>7</v>
      </c>
      <c r="BP6" s="74">
        <f ca="1">SUM(COUNTIF(OFFSET(BP6,-OFFSET(BP6,0,-3)+1,-COLUMNS($J:BP)+1,38,1),BN:BN),
COUNTIF(OFFSET(BP6,-OFFSET(BP6,0,-3)+1,-COLUMNS($V:BP)+1,38,1),BN:BN),
COUNTIF(OFFSET(BP6,-OFFSET(BP6,0,-3)+1,-COLUMNS($AH:BP)+1,38,1),BN:BN),
COUNTIF(OFFSET(BP6,-OFFSET(BP6,0,-3)+1,-COLUMNS($AU:BP)+1,38,1),BN:BN),
COUNTIF(OFFSET(BP6,-OFFSET(BP6,0,-3)+1,-COLUMNS($BG:BP)+1,38,1),BN:BN),)</f>
        <v>7</v>
      </c>
      <c r="BQ6" s="40">
        <f ca="1">SUM(COUNTIF(OFFSET(BQ6,-OFFSET(BQ6,0,-4)+1,-COLUMNS($D:BQ)+1,38,1),BN:BN),COUNTIF(OFFSET(BQ6,-OFFSET(BQ6,0,-4)+1,-COLUMNS($J:BQ)+1,38,1),BN:BN),COUNTIF(OFFSET(BQ6,-OFFSET(BQ6,0,-4)+1,-COLUMNS($P:BQ)+1,38,1),BN:BN),COUNTIF(OFFSET(BQ6,-OFFSET(BQ6,0,-4)+1,-COLUMNS($V:BQ)+1,38,1),BN:BN),COUNTIF(OFFSET(BQ6,-OFFSET(BQ6,0,-4)+1,-COLUMNS($AB:BQ)+1,38,1),BN:BN),COUNTIF(OFFSET(BQ6,-OFFSET(BQ6,0,-4)+1,-COLUMNS($AH:BQ)+1,38,1),BN:BN),COUNTIF(OFFSET(BQ6,-OFFSET(BQ6,0,-4)+1,-COLUMNS($AO:BQ)+1,38,1),BN:BN),COUNTIF(OFFSET(BQ6,-OFFSET(BQ6,0,-4)+1,-COLUMNS($AU:BQ)+1,38,1),BN:BN),COUNTIF(OFFSET(BQ6,-OFFSET(BQ6,0,-4)+1,-COLUMNS($BA:BQ)+1,38,1),BN:BN),COUNTIF(OFFSET(BQ6,-OFFSET(BQ6,0,-4)+1,-COLUMNS($BG:BQ)+1,38,1),BN:BN),)</f>
        <v>14</v>
      </c>
      <c r="BR6" s="73">
        <f t="shared" ca="1" si="10"/>
        <v>4.6666666666666669E-2</v>
      </c>
    </row>
    <row r="7" spans="2:70" ht="13.5" customHeight="1" outlineLevel="1">
      <c r="B7" s="115">
        <v>4</v>
      </c>
      <c r="C7" s="52"/>
      <c r="D7" s="52" t="str">
        <f t="shared" ca="1" si="0"/>
        <v>ST</v>
      </c>
      <c r="E7" s="42"/>
      <c r="F7" s="42"/>
      <c r="G7" s="42"/>
      <c r="H7" s="42"/>
      <c r="I7" s="52"/>
      <c r="J7" s="52" t="str">
        <f t="shared" ca="1" si="1"/>
        <v>TT</v>
      </c>
      <c r="K7" s="40"/>
      <c r="L7" s="40"/>
      <c r="M7" s="40"/>
      <c r="N7" s="40"/>
      <c r="O7" s="52"/>
      <c r="P7" s="52" t="str">
        <f t="shared" ca="1" si="2"/>
        <v>LA</v>
      </c>
      <c r="Q7" s="40"/>
      <c r="R7" s="40"/>
      <c r="S7" s="40"/>
      <c r="T7" s="40"/>
      <c r="U7" s="52"/>
      <c r="V7" s="52" t="str">
        <f t="shared" ca="1" si="3"/>
        <v>LA</v>
      </c>
      <c r="W7" s="40"/>
      <c r="X7" s="40"/>
      <c r="Y7" s="40"/>
      <c r="Z7" s="40"/>
      <c r="AA7" s="52"/>
      <c r="AB7" s="52" t="str">
        <f t="shared" ca="1" si="4"/>
        <v>KO</v>
      </c>
      <c r="AC7" s="40"/>
      <c r="AD7" s="40"/>
      <c r="AE7" s="40"/>
      <c r="AF7" s="40"/>
      <c r="AG7" s="52"/>
      <c r="AH7" s="52" t="str">
        <f t="shared" ca="1" si="5"/>
        <v>IP</v>
      </c>
      <c r="AI7" s="40"/>
      <c r="AJ7" s="40"/>
      <c r="AK7" s="40"/>
      <c r="AL7" s="40"/>
      <c r="AM7" s="52"/>
      <c r="AN7" s="52"/>
      <c r="AO7" s="52" t="str">
        <f t="shared" ca="1" si="6"/>
        <v>IP</v>
      </c>
      <c r="AP7" s="40"/>
      <c r="AQ7" s="40"/>
      <c r="AR7" s="40"/>
      <c r="AS7" s="40"/>
      <c r="AT7" s="52"/>
      <c r="AU7" s="52" t="str">
        <f t="shared" ca="1" si="7"/>
        <v>••</v>
      </c>
      <c r="AV7" s="39"/>
      <c r="AW7" s="39"/>
      <c r="AX7" s="39"/>
      <c r="AY7" s="39"/>
      <c r="AZ7" s="52"/>
      <c r="BA7" s="52" t="str">
        <f t="shared" ca="1" si="8"/>
        <v>••</v>
      </c>
      <c r="BB7" s="39"/>
      <c r="BC7" s="39"/>
      <c r="BD7" s="39"/>
      <c r="BE7" s="39"/>
      <c r="BF7" s="52"/>
      <c r="BG7" s="52" t="str">
        <f t="shared" ca="1" si="9"/>
        <v>••</v>
      </c>
      <c r="BH7" s="39"/>
      <c r="BI7" s="39"/>
      <c r="BJ7" s="39"/>
      <c r="BK7" s="39"/>
      <c r="BL7" s="52"/>
      <c r="BM7" s="51">
        <v>4</v>
      </c>
      <c r="BN7" s="75" t="s">
        <v>35</v>
      </c>
      <c r="BO7" s="74">
        <f ca="1">SUM(COUNTIF(OFFSET(BO7,-OFFSET(BO7,0,-2)+1,-COLUMNS($D:BO)+1,38,1),BN:BN),
COUNTIF(OFFSET(BO7,-OFFSET(BO7,0,-2)+1,-COLUMNS($P:BO)+1,38,1),BN:BN),
COUNTIF(OFFSET(BO7,-OFFSET(BO7,0,-2)+1,-COLUMNS($AB:BO)+1,38,1),BN:BN),
COUNTIF(OFFSET(BO7,-OFFSET(BO7,0,-2)+1,-COLUMNS($AO:BO)+1,38,1),BN:BN),
COUNTIF(OFFSET(BO7,-OFFSET(BO7,0,-2)+1,-COLUMNS($BA:BO)+1,38,1),BN:BN),)</f>
        <v>8</v>
      </c>
      <c r="BP7" s="74">
        <f ca="1">SUM(COUNTIF(OFFSET(BP7,-OFFSET(BP7,0,-3)+1,-COLUMNS($J:BP)+1,38,1),BN:BN),
COUNTIF(OFFSET(BP7,-OFFSET(BP7,0,-3)+1,-COLUMNS($V:BP)+1,38,1),BN:BN),
COUNTIF(OFFSET(BP7,-OFFSET(BP7,0,-3)+1,-COLUMNS($AH:BP)+1,38,1),BN:BN),
COUNTIF(OFFSET(BP7,-OFFSET(BP7,0,-3)+1,-COLUMNS($AU:BP)+1,38,1),BN:BN),
COUNTIF(OFFSET(BP7,-OFFSET(BP7,0,-3)+1,-COLUMNS($BG:BP)+1,38,1),BN:BN),)</f>
        <v>4</v>
      </c>
      <c r="BQ7" s="40">
        <f ca="1">SUM(COUNTIF(OFFSET(BQ7,-OFFSET(BQ7,0,-4)+1,-COLUMNS($D:BQ)+1,38,1),BN:BN),COUNTIF(OFFSET(BQ7,-OFFSET(BQ7,0,-4)+1,-COLUMNS($J:BQ)+1,38,1),BN:BN),COUNTIF(OFFSET(BQ7,-OFFSET(BQ7,0,-4)+1,-COLUMNS($P:BQ)+1,38,1),BN:BN),COUNTIF(OFFSET(BQ7,-OFFSET(BQ7,0,-4)+1,-COLUMNS($V:BQ)+1,38,1),BN:BN),COUNTIF(OFFSET(BQ7,-OFFSET(BQ7,0,-4)+1,-COLUMNS($AB:BQ)+1,38,1),BN:BN),COUNTIF(OFFSET(BQ7,-OFFSET(BQ7,0,-4)+1,-COLUMNS($AH:BQ)+1,38,1),BN:BN),COUNTIF(OFFSET(BQ7,-OFFSET(BQ7,0,-4)+1,-COLUMNS($AO:BQ)+1,38,1),BN:BN),COUNTIF(OFFSET(BQ7,-OFFSET(BQ7,0,-4)+1,-COLUMNS($AU:BQ)+1,38,1),BN:BN),COUNTIF(OFFSET(BQ7,-OFFSET(BQ7,0,-4)+1,-COLUMNS($BA:BQ)+1,38,1),BN:BN),COUNTIF(OFFSET(BQ7,-OFFSET(BQ7,0,-4)+1,-COLUMNS($BG:BQ)+1,38,1),BN:BN),)</f>
        <v>12</v>
      </c>
      <c r="BR7" s="73">
        <f t="shared" ca="1" si="10"/>
        <v>0.04</v>
      </c>
    </row>
    <row r="8" spans="2:70" ht="13.5" customHeight="1" outlineLevel="1">
      <c r="B8" s="115">
        <v>5</v>
      </c>
      <c r="C8" s="52"/>
      <c r="D8" s="52" t="str">
        <f t="shared" ca="1" si="0"/>
        <v>ST</v>
      </c>
      <c r="E8" s="42"/>
      <c r="F8" s="42"/>
      <c r="G8" s="42"/>
      <c r="H8" s="42"/>
      <c r="I8" s="52"/>
      <c r="J8" s="52" t="str">
        <f t="shared" ca="1" si="1"/>
        <v>TT</v>
      </c>
      <c r="K8" s="40"/>
      <c r="L8" s="40"/>
      <c r="M8" s="40"/>
      <c r="N8" s="40"/>
      <c r="O8" s="52"/>
      <c r="P8" s="52" t="str">
        <f t="shared" ca="1" si="2"/>
        <v>LA</v>
      </c>
      <c r="Q8" s="40"/>
      <c r="R8" s="40"/>
      <c r="S8" s="40"/>
      <c r="T8" s="40"/>
      <c r="U8" s="52"/>
      <c r="V8" s="52" t="str">
        <f t="shared" ca="1" si="3"/>
        <v>LA</v>
      </c>
      <c r="W8" s="40"/>
      <c r="X8" s="40"/>
      <c r="Y8" s="40"/>
      <c r="Z8" s="40"/>
      <c r="AA8" s="52"/>
      <c r="AB8" s="52" t="str">
        <f t="shared" ca="1" si="4"/>
        <v>KO</v>
      </c>
      <c r="AC8" s="40"/>
      <c r="AD8" s="40"/>
      <c r="AE8" s="40"/>
      <c r="AF8" s="40"/>
      <c r="AG8" s="52"/>
      <c r="AH8" s="52" t="str">
        <f t="shared" ca="1" si="5"/>
        <v>IP</v>
      </c>
      <c r="AI8" s="40"/>
      <c r="AJ8" s="40"/>
      <c r="AK8" s="40"/>
      <c r="AL8" s="40"/>
      <c r="AM8" s="52"/>
      <c r="AN8" s="52"/>
      <c r="AO8" s="52" t="str">
        <f t="shared" ca="1" si="6"/>
        <v>IP</v>
      </c>
      <c r="AP8" s="40"/>
      <c r="AQ8" s="40"/>
      <c r="AR8" s="40"/>
      <c r="AS8" s="40"/>
      <c r="AT8" s="52"/>
      <c r="AU8" s="52" t="str">
        <f t="shared" ca="1" si="7"/>
        <v>••</v>
      </c>
      <c r="AV8" s="39"/>
      <c r="AW8" s="39"/>
      <c r="AX8" s="39"/>
      <c r="AY8" s="39"/>
      <c r="AZ8" s="52"/>
      <c r="BA8" s="52" t="str">
        <f t="shared" ca="1" si="8"/>
        <v>••</v>
      </c>
      <c r="BB8" s="39"/>
      <c r="BC8" s="39"/>
      <c r="BD8" s="39"/>
      <c r="BE8" s="39"/>
      <c r="BF8" s="52"/>
      <c r="BG8" s="52" t="str">
        <f t="shared" ca="1" si="9"/>
        <v>••</v>
      </c>
      <c r="BH8" s="39"/>
      <c r="BI8" s="39"/>
      <c r="BJ8" s="39"/>
      <c r="BK8" s="39"/>
      <c r="BL8" s="52"/>
      <c r="BM8" s="51">
        <v>5</v>
      </c>
      <c r="BN8" s="75" t="s">
        <v>21</v>
      </c>
      <c r="BO8" s="74">
        <f ca="1">SUM(COUNTIF(OFFSET(BO8,-OFFSET(BO8,0,-2)+1,-COLUMNS($D:BO)+1,38,1),BN:BN),
COUNTIF(OFFSET(BO8,-OFFSET(BO8,0,-2)+1,-COLUMNS($P:BO)+1,38,1),BN:BN),
COUNTIF(OFFSET(BO8,-OFFSET(BO8,0,-2)+1,-COLUMNS($AB:BO)+1,38,1),BN:BN),
COUNTIF(OFFSET(BO8,-OFFSET(BO8,0,-2)+1,-COLUMNS($AO:BO)+1,38,1),BN:BN),
COUNTIF(OFFSET(BO8,-OFFSET(BO8,0,-2)+1,-COLUMNS($BA:BO)+1,38,1),BN:BN),)</f>
        <v>0</v>
      </c>
      <c r="BP8" s="74">
        <f ca="1">SUM(COUNTIF(OFFSET(BP8,-OFFSET(BP8,0,-3)+1,-COLUMNS($J:BP)+1,38,1),BN:BN),
COUNTIF(OFFSET(BP8,-OFFSET(BP8,0,-3)+1,-COLUMNS($V:BP)+1,38,1),BN:BN),
COUNTIF(OFFSET(BP8,-OFFSET(BP8,0,-3)+1,-COLUMNS($AH:BP)+1,38,1),BN:BN),
COUNTIF(OFFSET(BP8,-OFFSET(BP8,0,-3)+1,-COLUMNS($AU:BP)+1,38,1),BN:BN),
COUNTIF(OFFSET(BP8,-OFFSET(BP8,0,-3)+1,-COLUMNS($BG:BP)+1,38,1),BN:BN),)</f>
        <v>3</v>
      </c>
      <c r="BQ8" s="40">
        <f ca="1">SUM(COUNTIF(OFFSET(BQ8,-OFFSET(BQ8,0,-4)+1,-COLUMNS($D:BQ)+1,38,1),BN:BN),COUNTIF(OFFSET(BQ8,-OFFSET(BQ8,0,-4)+1,-COLUMNS($J:BQ)+1,38,1),BN:BN),COUNTIF(OFFSET(BQ8,-OFFSET(BQ8,0,-4)+1,-COLUMNS($P:BQ)+1,38,1),BN:BN),COUNTIF(OFFSET(BQ8,-OFFSET(BQ8,0,-4)+1,-COLUMNS($V:BQ)+1,38,1),BN:BN),COUNTIF(OFFSET(BQ8,-OFFSET(BQ8,0,-4)+1,-COLUMNS($AB:BQ)+1,38,1),BN:BN),COUNTIF(OFFSET(BQ8,-OFFSET(BQ8,0,-4)+1,-COLUMNS($AH:BQ)+1,38,1),BN:BN),COUNTIF(OFFSET(BQ8,-OFFSET(BQ8,0,-4)+1,-COLUMNS($AO:BQ)+1,38,1),BN:BN),COUNTIF(OFFSET(BQ8,-OFFSET(BQ8,0,-4)+1,-COLUMNS($AU:BQ)+1,38,1),BN:BN),COUNTIF(OFFSET(BQ8,-OFFSET(BQ8,0,-4)+1,-COLUMNS($BA:BQ)+1,38,1),BN:BN),COUNTIF(OFFSET(BQ8,-OFFSET(BQ8,0,-4)+1,-COLUMNS($BG:BQ)+1,38,1),BN:BN),)</f>
        <v>3</v>
      </c>
      <c r="BR8" s="73">
        <f t="shared" ca="1" si="10"/>
        <v>0.01</v>
      </c>
    </row>
    <row r="9" spans="2:70" ht="13.5" customHeight="1" outlineLevel="1">
      <c r="B9" s="115">
        <v>6</v>
      </c>
      <c r="C9" s="52"/>
      <c r="D9" s="52" t="str">
        <f t="shared" ca="1" si="0"/>
        <v>ST</v>
      </c>
      <c r="E9" s="42">
        <v>1</v>
      </c>
      <c r="F9" s="42">
        <v>0</v>
      </c>
      <c r="G9" s="42" t="s">
        <v>121</v>
      </c>
      <c r="H9" s="42">
        <v>1</v>
      </c>
      <c r="I9" s="52"/>
      <c r="J9" s="52" t="str">
        <f t="shared" ca="1" si="1"/>
        <v>ES</v>
      </c>
      <c r="K9" s="78" t="s">
        <v>122</v>
      </c>
      <c r="L9" s="37"/>
      <c r="M9" s="37"/>
      <c r="N9" s="37" t="s">
        <v>45</v>
      </c>
      <c r="O9" s="52"/>
      <c r="P9" s="52" t="str">
        <f t="shared" ca="1" si="2"/>
        <v>LA</v>
      </c>
      <c r="Q9" s="91" t="s">
        <v>123</v>
      </c>
      <c r="R9" s="35"/>
      <c r="S9" s="35"/>
      <c r="T9" s="35" t="s">
        <v>19</v>
      </c>
      <c r="U9" s="52"/>
      <c r="V9" s="52" t="str">
        <f t="shared" ca="1" si="3"/>
        <v>KO</v>
      </c>
      <c r="W9" s="91" t="s">
        <v>124</v>
      </c>
      <c r="X9" s="35"/>
      <c r="Y9" s="35"/>
      <c r="Z9" s="35" t="s">
        <v>24</v>
      </c>
      <c r="AA9" s="52"/>
      <c r="AB9" s="52" t="str">
        <f t="shared" ca="1" si="4"/>
        <v>IP</v>
      </c>
      <c r="AC9" s="91" t="s">
        <v>125</v>
      </c>
      <c r="AD9" s="35"/>
      <c r="AE9" s="35"/>
      <c r="AF9" s="35" t="s">
        <v>26</v>
      </c>
      <c r="AG9" s="52"/>
      <c r="AH9" s="52" t="str">
        <f t="shared" ca="1" si="5"/>
        <v>UI</v>
      </c>
      <c r="AI9" s="91" t="s">
        <v>126</v>
      </c>
      <c r="AJ9" s="35"/>
      <c r="AK9" s="35"/>
      <c r="AL9" s="35" t="s">
        <v>35</v>
      </c>
      <c r="AM9" s="52"/>
      <c r="AN9" s="52"/>
      <c r="AO9" s="52" t="str">
        <f t="shared" ca="1" si="6"/>
        <v>UI</v>
      </c>
      <c r="AP9" s="91" t="s">
        <v>127</v>
      </c>
      <c r="AQ9" s="35"/>
      <c r="AR9" s="35"/>
      <c r="AS9" s="35" t="s">
        <v>35</v>
      </c>
      <c r="AT9" s="52"/>
      <c r="AU9" s="52" t="str">
        <f t="shared" ca="1" si="7"/>
        <v>••</v>
      </c>
      <c r="AV9" s="39"/>
      <c r="AW9" s="39"/>
      <c r="AX9" s="39"/>
      <c r="AY9" s="39"/>
      <c r="AZ9" s="52"/>
      <c r="BA9" s="52" t="str">
        <f t="shared" ca="1" si="8"/>
        <v>••</v>
      </c>
      <c r="BB9" s="39"/>
      <c r="BC9" s="39"/>
      <c r="BD9" s="39"/>
      <c r="BE9" s="39"/>
      <c r="BF9" s="52"/>
      <c r="BG9" s="52" t="str">
        <f t="shared" ca="1" si="9"/>
        <v>••</v>
      </c>
      <c r="BH9" s="39"/>
      <c r="BI9" s="39"/>
      <c r="BJ9" s="39"/>
      <c r="BK9" s="39"/>
      <c r="BL9" s="52"/>
      <c r="BM9" s="51">
        <v>6</v>
      </c>
      <c r="BN9" s="75" t="s">
        <v>37</v>
      </c>
      <c r="BO9" s="74">
        <f ca="1">SUM(COUNTIF(OFFSET(BO9,-OFFSET(BO9,0,-2)+1,-COLUMNS($D:BO)+1,38,1),BN:BN),
COUNTIF(OFFSET(BO9,-OFFSET(BO9,0,-2)+1,-COLUMNS($P:BO)+1,38,1),BN:BN),
COUNTIF(OFFSET(BO9,-OFFSET(BO9,0,-2)+1,-COLUMNS($AB:BO)+1,38,1),BN:BN),
COUNTIF(OFFSET(BO9,-OFFSET(BO9,0,-2)+1,-COLUMNS($AO:BO)+1,38,1),BN:BN),
COUNTIF(OFFSET(BO9,-OFFSET(BO9,0,-2)+1,-COLUMNS($BA:BO)+1,38,1),BN:BN),)</f>
        <v>0</v>
      </c>
      <c r="BP9" s="74">
        <f ca="1">SUM(COUNTIF(OFFSET(BP9,-OFFSET(BP9,0,-3)+1,-COLUMNS($J:BP)+1,38,1),BN:BN),
COUNTIF(OFFSET(BP9,-OFFSET(BP9,0,-3)+1,-COLUMNS($V:BP)+1,38,1),BN:BN),
COUNTIF(OFFSET(BP9,-OFFSET(BP9,0,-3)+1,-COLUMNS($AH:BP)+1,38,1),BN:BN),
COUNTIF(OFFSET(BP9,-OFFSET(BP9,0,-3)+1,-COLUMNS($AU:BP)+1,38,1),BN:BN),
COUNTIF(OFFSET(BP9,-OFFSET(BP9,0,-3)+1,-COLUMNS($BG:BP)+1,38,1),BN:BN),)</f>
        <v>0</v>
      </c>
      <c r="BQ9" s="40">
        <f ca="1">SUM(COUNTIF(OFFSET(BQ9,-OFFSET(BQ9,0,-4)+1,-COLUMNS($D:BQ)+1,38,1),BN:BN),COUNTIF(OFFSET(BQ9,-OFFSET(BQ9,0,-4)+1,-COLUMNS($J:BQ)+1,38,1),BN:BN),COUNTIF(OFFSET(BQ9,-OFFSET(BQ9,0,-4)+1,-COLUMNS($P:BQ)+1,38,1),BN:BN),COUNTIF(OFFSET(BQ9,-OFFSET(BQ9,0,-4)+1,-COLUMNS($V:BQ)+1,38,1),BN:BN),COUNTIF(OFFSET(BQ9,-OFFSET(BQ9,0,-4)+1,-COLUMNS($AB:BQ)+1,38,1),BN:BN),COUNTIF(OFFSET(BQ9,-OFFSET(BQ9,0,-4)+1,-COLUMNS($AH:BQ)+1,38,1),BN:BN),COUNTIF(OFFSET(BQ9,-OFFSET(BQ9,0,-4)+1,-COLUMNS($AO:BQ)+1,38,1),BN:BN),COUNTIF(OFFSET(BQ9,-OFFSET(BQ9,0,-4)+1,-COLUMNS($AU:BQ)+1,38,1),BN:BN),COUNTIF(OFFSET(BQ9,-OFFSET(BQ9,0,-4)+1,-COLUMNS($BA:BQ)+1,38,1),BN:BN),COUNTIF(OFFSET(BQ9,-OFFSET(BQ9,0,-4)+1,-COLUMNS($BG:BQ)+1,38,1),BN:BN),)</f>
        <v>0</v>
      </c>
      <c r="BR9" s="73">
        <f t="shared" ca="1" si="10"/>
        <v>0</v>
      </c>
    </row>
    <row r="10" spans="2:70" ht="13.5" customHeight="1" outlineLevel="1">
      <c r="B10" s="115">
        <v>7</v>
      </c>
      <c r="C10" s="52"/>
      <c r="D10" s="52" t="str">
        <f t="shared" ca="1" si="0"/>
        <v>KO</v>
      </c>
      <c r="E10" s="91" t="s">
        <v>128</v>
      </c>
      <c r="F10" s="35"/>
      <c r="G10" s="35"/>
      <c r="H10" s="35" t="s">
        <v>24</v>
      </c>
      <c r="I10" s="52"/>
      <c r="J10" s="52" t="str">
        <f t="shared" ca="1" si="1"/>
        <v>ES</v>
      </c>
      <c r="K10" s="42">
        <v>2</v>
      </c>
      <c r="L10" s="42">
        <v>2</v>
      </c>
      <c r="M10" s="42" t="s">
        <v>121</v>
      </c>
      <c r="N10" s="42">
        <v>4</v>
      </c>
      <c r="O10" s="52"/>
      <c r="P10" s="52" t="str">
        <f t="shared" ca="1" si="2"/>
        <v>LA</v>
      </c>
      <c r="Q10" s="40">
        <v>2</v>
      </c>
      <c r="R10" s="40">
        <v>0</v>
      </c>
      <c r="S10" s="40" t="s">
        <v>31</v>
      </c>
      <c r="T10" s="40">
        <v>2</v>
      </c>
      <c r="U10" s="52"/>
      <c r="V10" s="52" t="str">
        <f t="shared" ca="1" si="3"/>
        <v>KO</v>
      </c>
      <c r="W10" s="40">
        <v>2</v>
      </c>
      <c r="X10" s="40">
        <v>0</v>
      </c>
      <c r="Y10" s="40" t="s">
        <v>31</v>
      </c>
      <c r="Z10" s="40">
        <v>2</v>
      </c>
      <c r="AA10" s="52"/>
      <c r="AB10" s="52" t="str">
        <f t="shared" ca="1" si="4"/>
        <v>IP</v>
      </c>
      <c r="AC10" s="40">
        <v>2</v>
      </c>
      <c r="AD10" s="40">
        <v>0</v>
      </c>
      <c r="AE10" s="40" t="s">
        <v>31</v>
      </c>
      <c r="AF10" s="40">
        <v>2</v>
      </c>
      <c r="AG10" s="52"/>
      <c r="AH10" s="52" t="str">
        <f t="shared" ca="1" si="5"/>
        <v>UI</v>
      </c>
      <c r="AI10" s="40">
        <v>0</v>
      </c>
      <c r="AJ10" s="40">
        <v>2</v>
      </c>
      <c r="AK10" s="40" t="s">
        <v>121</v>
      </c>
      <c r="AL10" s="40">
        <v>2</v>
      </c>
      <c r="AM10" s="52"/>
      <c r="AN10" s="52"/>
      <c r="AO10" s="52" t="str">
        <f t="shared" ca="1" si="6"/>
        <v>UI</v>
      </c>
      <c r="AP10" s="40">
        <v>0</v>
      </c>
      <c r="AQ10" s="40">
        <v>4</v>
      </c>
      <c r="AR10" s="40" t="s">
        <v>121</v>
      </c>
      <c r="AS10" s="40">
        <v>4</v>
      </c>
      <c r="AT10" s="52"/>
      <c r="AU10" s="52" t="str">
        <f t="shared" ca="1" si="7"/>
        <v>EK</v>
      </c>
      <c r="AV10" s="78" t="s">
        <v>129</v>
      </c>
      <c r="AW10" s="37"/>
      <c r="AX10" s="37"/>
      <c r="AY10" s="37" t="s">
        <v>43</v>
      </c>
      <c r="AZ10" s="52"/>
      <c r="BA10" s="52" t="str">
        <f t="shared" ca="1" si="8"/>
        <v>KO</v>
      </c>
      <c r="BB10" s="93" t="s">
        <v>130</v>
      </c>
      <c r="BC10" s="92"/>
      <c r="BD10" s="92" t="s">
        <v>46</v>
      </c>
      <c r="BE10" s="92" t="s">
        <v>24</v>
      </c>
      <c r="BF10" s="52"/>
      <c r="BG10" s="52" t="str">
        <f t="shared" ca="1" si="9"/>
        <v>••</v>
      </c>
      <c r="BH10" s="39"/>
      <c r="BI10" s="39"/>
      <c r="BJ10" s="39"/>
      <c r="BK10" s="39"/>
      <c r="BL10" s="52"/>
      <c r="BM10" s="51">
        <v>7</v>
      </c>
      <c r="BN10" s="71" t="s">
        <v>29</v>
      </c>
      <c r="BO10" s="70">
        <f ca="1">SUM(COUNTIF(OFFSET(BO10,-OFFSET(BO10,0,-2)+1,-COLUMNS($D:BO)+1,38,1),BN:BN),
COUNTIF(OFFSET(BO10,-OFFSET(BO10,0,-2)+1,-COLUMNS($P:BO)+1,38,1),BN:BN),
COUNTIF(OFFSET(BO10,-OFFSET(BO10,0,-2)+1,-COLUMNS($AB:BO)+1,38,1),BN:BN),
COUNTIF(OFFSET(BO10,-OFFSET(BO10,0,-2)+1,-COLUMNS($AO:BO)+1,38,1),BN:BN),
COUNTIF(OFFSET(BO10,-OFFSET(BO10,0,-2)+1,-COLUMNS($BA:BO)+1,38,1),BN:BN),)</f>
        <v>6</v>
      </c>
      <c r="BP10" s="70">
        <f ca="1">SUM(COUNTIF(OFFSET(BP10,-OFFSET(BP10,0,-3)+1,-COLUMNS($J:BP)+1,38,1),BN:BN),
COUNTIF(OFFSET(BP10,-OFFSET(BP10,0,-3)+1,-COLUMNS($V:BP)+1,38,1),BN:BN),
COUNTIF(OFFSET(BP10,-OFFSET(BP10,0,-3)+1,-COLUMNS($AH:BP)+1,38,1),BN:BN),
COUNTIF(OFFSET(BP10,-OFFSET(BP10,0,-3)+1,-COLUMNS($AU:BP)+1,38,1),BN:BN),
COUNTIF(OFFSET(BP10,-OFFSET(BP10,0,-3)+1,-COLUMNS($BG:BP)+1,38,1),BN:BN),)</f>
        <v>36</v>
      </c>
      <c r="BQ10" s="39">
        <f ca="1">SUM(COUNTIF(OFFSET(BQ10,-OFFSET(BQ10,0,-4)+1,-COLUMNS($D:BQ)+1,38,1),BN:BN),COUNTIF(OFFSET(BQ10,-OFFSET(BQ10,0,-4)+1,-COLUMNS($J:BQ)+1,38,1),BN:BN),COUNTIF(OFFSET(BQ10,-OFFSET(BQ10,0,-4)+1,-COLUMNS($P:BQ)+1,38,1),BN:BN),COUNTIF(OFFSET(BQ10,-OFFSET(BQ10,0,-4)+1,-COLUMNS($V:BQ)+1,38,1),BN:BN),COUNTIF(OFFSET(BQ10,-OFFSET(BQ10,0,-4)+1,-COLUMNS($AB:BQ)+1,38,1),BN:BN),COUNTIF(OFFSET(BQ10,-OFFSET(BQ10,0,-4)+1,-COLUMNS($AH:BQ)+1,38,1),BN:BN),COUNTIF(OFFSET(BQ10,-OFFSET(BQ10,0,-4)+1,-COLUMNS($AO:BQ)+1,38,1),BN:BN),COUNTIF(OFFSET(BQ10,-OFFSET(BQ10,0,-4)+1,-COLUMNS($AU:BQ)+1,38,1),BN:BN),COUNTIF(OFFSET(BQ10,-OFFSET(BQ10,0,-4)+1,-COLUMNS($BA:BQ)+1,38,1),BN:BN),COUNTIF(OFFSET(BQ10,-OFFSET(BQ10,0,-4)+1,-COLUMNS($BG:BQ)+1,38,1),BN:BN),)</f>
        <v>42</v>
      </c>
      <c r="BR10" s="69">
        <f t="shared" ca="1" si="10"/>
        <v>0.14000000000000001</v>
      </c>
    </row>
    <row r="11" spans="2:70" ht="13.5" customHeight="1" outlineLevel="1">
      <c r="B11" s="115">
        <v>8</v>
      </c>
      <c r="C11" s="52"/>
      <c r="D11" s="52" t="str">
        <f t="shared" ca="1" si="0"/>
        <v>ET</v>
      </c>
      <c r="E11" s="68" t="s">
        <v>131</v>
      </c>
      <c r="F11" s="67"/>
      <c r="G11" s="67"/>
      <c r="H11" s="67" t="s">
        <v>54</v>
      </c>
      <c r="I11" s="52"/>
      <c r="J11" s="52" t="str">
        <f t="shared" ca="1" si="1"/>
        <v>ES</v>
      </c>
      <c r="K11" s="42"/>
      <c r="L11" s="42"/>
      <c r="M11" s="42"/>
      <c r="N11" s="42"/>
      <c r="O11" s="52"/>
      <c r="P11" s="52" t="str">
        <f t="shared" ca="1" si="2"/>
        <v>ES</v>
      </c>
      <c r="Q11" s="78" t="s">
        <v>132</v>
      </c>
      <c r="R11" s="37"/>
      <c r="S11" s="37"/>
      <c r="T11" s="37" t="s">
        <v>45</v>
      </c>
      <c r="U11" s="52"/>
      <c r="V11" s="52" t="str">
        <f t="shared" ca="1" si="3"/>
        <v>ES</v>
      </c>
      <c r="W11" s="78" t="s">
        <v>133</v>
      </c>
      <c r="X11" s="37"/>
      <c r="Y11" s="37"/>
      <c r="Z11" s="37" t="s">
        <v>45</v>
      </c>
      <c r="AA11" s="52"/>
      <c r="AB11" s="52" t="str">
        <f t="shared" ca="1" si="4"/>
        <v>UI</v>
      </c>
      <c r="AC11" s="91" t="s">
        <v>134</v>
      </c>
      <c r="AD11" s="35"/>
      <c r="AE11" s="35"/>
      <c r="AF11" s="35" t="s">
        <v>35</v>
      </c>
      <c r="AG11" s="52"/>
      <c r="AH11" s="52" t="str">
        <f t="shared" ca="1" si="5"/>
        <v>UI</v>
      </c>
      <c r="AI11" s="91" t="s">
        <v>135</v>
      </c>
      <c r="AJ11" s="35"/>
      <c r="AK11" s="35"/>
      <c r="AL11" s="35" t="s">
        <v>35</v>
      </c>
      <c r="AM11" s="52"/>
      <c r="AN11" s="52"/>
      <c r="AO11" s="52" t="str">
        <f t="shared" ca="1" si="6"/>
        <v>UI</v>
      </c>
      <c r="AP11" s="40"/>
      <c r="AQ11" s="40"/>
      <c r="AR11" s="40"/>
      <c r="AS11" s="40"/>
      <c r="AT11" s="52"/>
      <c r="AU11" s="52" t="str">
        <f t="shared" ca="1" si="7"/>
        <v>EK</v>
      </c>
      <c r="AV11" s="42">
        <v>4</v>
      </c>
      <c r="AW11" s="42">
        <v>0</v>
      </c>
      <c r="AX11" s="42" t="s">
        <v>121</v>
      </c>
      <c r="AY11" s="42">
        <v>4</v>
      </c>
      <c r="AZ11" s="52"/>
      <c r="BA11" s="52" t="str">
        <f t="shared" ca="1" si="8"/>
        <v>KO</v>
      </c>
      <c r="BB11" s="90">
        <v>2</v>
      </c>
      <c r="BC11" s="90">
        <v>0</v>
      </c>
      <c r="BD11" s="90" t="s">
        <v>121</v>
      </c>
      <c r="BE11" s="90">
        <v>2</v>
      </c>
      <c r="BF11" s="52"/>
      <c r="BG11" s="52" t="str">
        <f t="shared" ca="1" si="9"/>
        <v>••</v>
      </c>
      <c r="BH11" s="39"/>
      <c r="BI11" s="39"/>
      <c r="BJ11" s="39"/>
      <c r="BK11" s="39"/>
      <c r="BL11" s="52"/>
      <c r="BM11" s="51">
        <v>8</v>
      </c>
      <c r="BN11" s="66" t="s">
        <v>40</v>
      </c>
      <c r="BO11" s="65">
        <f ca="1">SUM(COUNTIF(OFFSET(BO11,-OFFSET(BO11,0,-2)+1,-COLUMNS($D:BO)+1,38,1),BN:BN),
COUNTIF(OFFSET(BO11,-OFFSET(BO11,0,-2)+1,-COLUMNS($P:BO)+1,38,1),BN:BN),
COUNTIF(OFFSET(BO11,-OFFSET(BO11,0,-2)+1,-COLUMNS($AB:BO)+1,38,1),BN:BN),
COUNTIF(OFFSET(BO11,-OFFSET(BO11,0,-2)+1,-COLUMNS($AO:BO)+1,38,1),BN:BN),
COUNTIF(OFFSET(BO11,-OFFSET(BO11,0,-2)+1,-COLUMNS($BA:BO)+1,38,1),BN:BN),)</f>
        <v>4</v>
      </c>
      <c r="BP11" s="65">
        <f ca="1">SUM(COUNTIF(OFFSET(BP11,-OFFSET(BP11,0,-3)+1,-COLUMNS($J:BP)+1,38,1),BN:BN),
COUNTIF(OFFSET(BP11,-OFFSET(BP11,0,-3)+1,-COLUMNS($V:BP)+1,38,1),BN:BN),
COUNTIF(OFFSET(BP11,-OFFSET(BP11,0,-3)+1,-COLUMNS($AH:BP)+1,38,1),BN:BN),
COUNTIF(OFFSET(BP11,-OFFSET(BP11,0,-3)+1,-COLUMNS($AU:BP)+1,38,1),BN:BN),
COUNTIF(OFFSET(BP11,-OFFSET(BP11,0,-3)+1,-COLUMNS($BG:BP)+1,38,1),BN:BN),)</f>
        <v>2</v>
      </c>
      <c r="BQ11" s="42">
        <f ca="1">SUM(COUNTIF(OFFSET(BQ11,-OFFSET(BQ11,0,-4)+1,-COLUMNS($D:BQ)+1,38,1),BN:BN),COUNTIF(OFFSET(BQ11,-OFFSET(BQ11,0,-4)+1,-COLUMNS($J:BQ)+1,38,1),BN:BN),COUNTIF(OFFSET(BQ11,-OFFSET(BQ11,0,-4)+1,-COLUMNS($P:BQ)+1,38,1),BN:BN),COUNTIF(OFFSET(BQ11,-OFFSET(BQ11,0,-4)+1,-COLUMNS($V:BQ)+1,38,1),BN:BN),COUNTIF(OFFSET(BQ11,-OFFSET(BQ11,0,-4)+1,-COLUMNS($AB:BQ)+1,38,1),BN:BN),COUNTIF(OFFSET(BQ11,-OFFSET(BQ11,0,-4)+1,-COLUMNS($AH:BQ)+1,38,1),BN:BN),COUNTIF(OFFSET(BQ11,-OFFSET(BQ11,0,-4)+1,-COLUMNS($AO:BQ)+1,38,1),BN:BN),COUNTIF(OFFSET(BQ11,-OFFSET(BQ11,0,-4)+1,-COLUMNS($AU:BQ)+1,38,1),BN:BN),COUNTIF(OFFSET(BQ11,-OFFSET(BQ11,0,-4)+1,-COLUMNS($BA:BQ)+1,38,1),BN:BN),COUNTIF(OFFSET(BQ11,-OFFSET(BQ11,0,-4)+1,-COLUMNS($BG:BQ)+1,38,1),BN:BN),)</f>
        <v>6</v>
      </c>
      <c r="BR11" s="64">
        <f t="shared" ca="1" si="10"/>
        <v>0.02</v>
      </c>
    </row>
    <row r="12" spans="2:70" ht="13.5" customHeight="1" outlineLevel="1">
      <c r="B12" s="115">
        <v>9</v>
      </c>
      <c r="C12" s="52"/>
      <c r="D12" s="52" t="str">
        <f t="shared" ca="1" si="0"/>
        <v>ET</v>
      </c>
      <c r="E12" s="63">
        <v>2</v>
      </c>
      <c r="F12" s="63">
        <v>1</v>
      </c>
      <c r="G12" s="63" t="s">
        <v>31</v>
      </c>
      <c r="H12" s="63">
        <v>3</v>
      </c>
      <c r="I12" s="52"/>
      <c r="J12" s="52" t="str">
        <f t="shared" ca="1" si="1"/>
        <v>ES</v>
      </c>
      <c r="K12" s="42">
        <v>1</v>
      </c>
      <c r="L12" s="42">
        <v>0</v>
      </c>
      <c r="M12" s="42" t="s">
        <v>121</v>
      </c>
      <c r="N12" s="42">
        <v>1</v>
      </c>
      <c r="O12" s="52"/>
      <c r="P12" s="52" t="str">
        <f t="shared" ca="1" si="2"/>
        <v>ES</v>
      </c>
      <c r="Q12" s="42">
        <v>3</v>
      </c>
      <c r="R12" s="42">
        <v>3</v>
      </c>
      <c r="S12" s="42" t="s">
        <v>31</v>
      </c>
      <c r="T12" s="42">
        <v>6</v>
      </c>
      <c r="U12" s="52"/>
      <c r="V12" s="52" t="str">
        <f t="shared" ca="1" si="3"/>
        <v>ES</v>
      </c>
      <c r="W12" s="42">
        <v>2</v>
      </c>
      <c r="X12" s="42">
        <v>2</v>
      </c>
      <c r="Y12" s="42" t="s">
        <v>31</v>
      </c>
      <c r="Z12" s="42">
        <v>4</v>
      </c>
      <c r="AA12" s="52"/>
      <c r="AB12" s="52" t="str">
        <f t="shared" ca="1" si="4"/>
        <v>UI</v>
      </c>
      <c r="AC12" s="40">
        <v>2</v>
      </c>
      <c r="AD12" s="40">
        <v>0</v>
      </c>
      <c r="AE12" s="40" t="s">
        <v>121</v>
      </c>
      <c r="AF12" s="40">
        <v>2</v>
      </c>
      <c r="AG12" s="52"/>
      <c r="AH12" s="52" t="str">
        <f t="shared" ca="1" si="5"/>
        <v>UI</v>
      </c>
      <c r="AI12" s="40">
        <v>2</v>
      </c>
      <c r="AJ12" s="40">
        <v>0</v>
      </c>
      <c r="AK12" s="40" t="s">
        <v>31</v>
      </c>
      <c r="AL12" s="40">
        <v>2</v>
      </c>
      <c r="AM12" s="52"/>
      <c r="AN12" s="52"/>
      <c r="AO12" s="52" t="str">
        <f t="shared" ca="1" si="6"/>
        <v>UI</v>
      </c>
      <c r="AP12" s="40"/>
      <c r="AQ12" s="40"/>
      <c r="AR12" s="40"/>
      <c r="AS12" s="40"/>
      <c r="AT12" s="52"/>
      <c r="AU12" s="52" t="str">
        <f t="shared" ca="1" si="7"/>
        <v>EK</v>
      </c>
      <c r="AV12" s="42"/>
      <c r="AW12" s="42"/>
      <c r="AX12" s="42" t="s">
        <v>46</v>
      </c>
      <c r="AY12" s="42"/>
      <c r="AZ12" s="52"/>
      <c r="BA12" s="52" t="str">
        <f t="shared" ca="1" si="8"/>
        <v>UI</v>
      </c>
      <c r="BB12" s="93" t="s">
        <v>136</v>
      </c>
      <c r="BC12" s="92"/>
      <c r="BD12" s="92"/>
      <c r="BE12" s="92" t="s">
        <v>35</v>
      </c>
      <c r="BF12" s="52"/>
      <c r="BG12" s="52" t="str">
        <f t="shared" ca="1" si="9"/>
        <v>••</v>
      </c>
      <c r="BH12" s="39"/>
      <c r="BI12" s="39"/>
      <c r="BJ12" s="39"/>
      <c r="BK12" s="39"/>
      <c r="BL12" s="52"/>
      <c r="BM12" s="51">
        <v>9</v>
      </c>
      <c r="BN12" s="66" t="s">
        <v>43</v>
      </c>
      <c r="BO12" s="65">
        <f ca="1">SUM(COUNTIF(OFFSET(BO12,-OFFSET(BO12,0,-2)+1,-COLUMNS($D:BO)+1,38,1),BN:BN),
COUNTIF(OFFSET(BO12,-OFFSET(BO12,0,-2)+1,-COLUMNS($P:BO)+1,38,1),BN:BN),
COUNTIF(OFFSET(BO12,-OFFSET(BO12,0,-2)+1,-COLUMNS($AB:BO)+1,38,1),BN:BN),
COUNTIF(OFFSET(BO12,-OFFSET(BO12,0,-2)+1,-COLUMNS($AO:BO)+1,38,1),BN:BN),
COUNTIF(OFFSET(BO12,-OFFSET(BO12,0,-2)+1,-COLUMNS($BA:BO)+1,38,1),BN:BN),)</f>
        <v>11</v>
      </c>
      <c r="BP12" s="65">
        <f ca="1">SUM(COUNTIF(OFFSET(BP12,-OFFSET(BP12,0,-3)+1,-COLUMNS($J:BP)+1,38,1),BN:BN),
COUNTIF(OFFSET(BP12,-OFFSET(BP12,0,-3)+1,-COLUMNS($V:BP)+1,38,1),BN:BN),
COUNTIF(OFFSET(BP12,-OFFSET(BP12,0,-3)+1,-COLUMNS($AH:BP)+1,38,1),BN:BN),
COUNTIF(OFFSET(BP12,-OFFSET(BP12,0,-3)+1,-COLUMNS($AU:BP)+1,38,1),BN:BN),
COUNTIF(OFFSET(BP12,-OFFSET(BP12,0,-3)+1,-COLUMNS($BG:BP)+1,38,1),BN:BN),)</f>
        <v>9</v>
      </c>
      <c r="BQ12" s="42">
        <f ca="1">SUM(COUNTIF(OFFSET(BQ12,-OFFSET(BQ12,0,-4)+1,-COLUMNS($D:BQ)+1,38,1),BN:BN),COUNTIF(OFFSET(BQ12,-OFFSET(BQ12,0,-4)+1,-COLUMNS($J:BQ)+1,38,1),BN:BN),COUNTIF(OFFSET(BQ12,-OFFSET(BQ12,0,-4)+1,-COLUMNS($P:BQ)+1,38,1),BN:BN),COUNTIF(OFFSET(BQ12,-OFFSET(BQ12,0,-4)+1,-COLUMNS($V:BQ)+1,38,1),BN:BN),COUNTIF(OFFSET(BQ12,-OFFSET(BQ12,0,-4)+1,-COLUMNS($AB:BQ)+1,38,1),BN:BN),COUNTIF(OFFSET(BQ12,-OFFSET(BQ12,0,-4)+1,-COLUMNS($AH:BQ)+1,38,1),BN:BN),COUNTIF(OFFSET(BQ12,-OFFSET(BQ12,0,-4)+1,-COLUMNS($AO:BQ)+1,38,1),BN:BN),COUNTIF(OFFSET(BQ12,-OFFSET(BQ12,0,-4)+1,-COLUMNS($AU:BQ)+1,38,1),BN:BN),COUNTIF(OFFSET(BQ12,-OFFSET(BQ12,0,-4)+1,-COLUMNS($BA:BQ)+1,38,1),BN:BN),COUNTIF(OFFSET(BQ12,-OFFSET(BQ12,0,-4)+1,-COLUMNS($BG:BQ)+1,38,1),BN:BN),)</f>
        <v>20</v>
      </c>
      <c r="BR12" s="64">
        <f t="shared" ca="1" si="10"/>
        <v>6.6666666666666666E-2</v>
      </c>
    </row>
    <row r="13" spans="2:70" ht="13.5" customHeight="1" outlineLevel="1">
      <c r="B13" s="115">
        <v>10</v>
      </c>
      <c r="C13" s="52"/>
      <c r="D13" s="52" t="str">
        <f t="shared" ca="1" si="0"/>
        <v>ET</v>
      </c>
      <c r="E13" s="63"/>
      <c r="F13" s="63"/>
      <c r="G13" s="63"/>
      <c r="H13" s="63"/>
      <c r="I13" s="52"/>
      <c r="J13" s="52" t="str">
        <f t="shared" ca="1" si="1"/>
        <v>EO</v>
      </c>
      <c r="K13" s="78" t="s">
        <v>137</v>
      </c>
      <c r="L13" s="37"/>
      <c r="M13" s="37"/>
      <c r="N13" s="37" t="s">
        <v>39</v>
      </c>
      <c r="O13" s="52"/>
      <c r="P13" s="52" t="str">
        <f t="shared" ca="1" si="2"/>
        <v>ES</v>
      </c>
      <c r="Q13" s="42"/>
      <c r="R13" s="42"/>
      <c r="S13" s="42"/>
      <c r="T13" s="42"/>
      <c r="U13" s="52"/>
      <c r="V13" s="52" t="str">
        <f t="shared" ca="1" si="3"/>
        <v>ES</v>
      </c>
      <c r="W13" s="42"/>
      <c r="X13" s="42"/>
      <c r="Y13" s="42"/>
      <c r="Z13" s="42"/>
      <c r="AA13" s="52"/>
      <c r="AB13" s="52" t="str">
        <f t="shared" ca="1" si="4"/>
        <v>EK</v>
      </c>
      <c r="AC13" s="78" t="s">
        <v>138</v>
      </c>
      <c r="AD13" s="37"/>
      <c r="AE13" s="37"/>
      <c r="AF13" s="37" t="s">
        <v>43</v>
      </c>
      <c r="AG13" s="52"/>
      <c r="AH13" s="52" t="str">
        <f t="shared" ca="1" si="5"/>
        <v>IP</v>
      </c>
      <c r="AI13" s="91" t="s">
        <v>139</v>
      </c>
      <c r="AJ13" s="35"/>
      <c r="AK13" s="35"/>
      <c r="AL13" s="35" t="s">
        <v>26</v>
      </c>
      <c r="AM13" s="52"/>
      <c r="AN13" s="52"/>
      <c r="AO13" s="52" t="str">
        <f t="shared" ca="1" si="6"/>
        <v>EK</v>
      </c>
      <c r="AP13" s="78" t="s">
        <v>129</v>
      </c>
      <c r="AQ13" s="37"/>
      <c r="AR13" s="37"/>
      <c r="AS13" s="37" t="s">
        <v>43</v>
      </c>
      <c r="AT13" s="52"/>
      <c r="AU13" s="52" t="str">
        <f t="shared" ca="1" si="7"/>
        <v>EK</v>
      </c>
      <c r="AV13" s="42"/>
      <c r="AW13" s="42"/>
      <c r="AX13" s="42"/>
      <c r="AY13" s="42"/>
      <c r="AZ13" s="52"/>
      <c r="BA13" s="52" t="str">
        <f t="shared" ca="1" si="8"/>
        <v>UI</v>
      </c>
      <c r="BB13" s="90">
        <v>2</v>
      </c>
      <c r="BC13" s="90">
        <v>0</v>
      </c>
      <c r="BD13" s="90" t="s">
        <v>31</v>
      </c>
      <c r="BE13" s="90">
        <v>2</v>
      </c>
      <c r="BF13" s="52"/>
      <c r="BG13" s="52" t="str">
        <f t="shared" ca="1" si="9"/>
        <v>••</v>
      </c>
      <c r="BH13" s="39"/>
      <c r="BI13" s="39"/>
      <c r="BJ13" s="39"/>
      <c r="BK13" s="39"/>
      <c r="BL13" s="52"/>
      <c r="BM13" s="51">
        <v>10</v>
      </c>
      <c r="BN13" s="66" t="s">
        <v>45</v>
      </c>
      <c r="BO13" s="65">
        <f ca="1">SUM(COUNTIF(OFFSET(BO13,-OFFSET(BO13,0,-2)+1,-COLUMNS($D:BO)+1,38,1),BN:BN),
COUNTIF(OFFSET(BO13,-OFFSET(BO13,0,-2)+1,-COLUMNS($P:BO)+1,38,1),BN:BN),
COUNTIF(OFFSET(BO13,-OFFSET(BO13,0,-2)+1,-COLUMNS($AB:BO)+1,38,1),BN:BN),
COUNTIF(OFFSET(BO13,-OFFSET(BO13,0,-2)+1,-COLUMNS($AO:BO)+1,38,1),BN:BN),
COUNTIF(OFFSET(BO13,-OFFSET(BO13,0,-2)+1,-COLUMNS($BA:BO)+1,38,1),BN:BN),)</f>
        <v>14</v>
      </c>
      <c r="BP13" s="65">
        <f ca="1">SUM(COUNTIF(OFFSET(BP13,-OFFSET(BP13,0,-3)+1,-COLUMNS($J:BP)+1,38,1),BN:BN),
COUNTIF(OFFSET(BP13,-OFFSET(BP13,0,-3)+1,-COLUMNS($V:BP)+1,38,1),BN:BN),
COUNTIF(OFFSET(BP13,-OFFSET(BP13,0,-3)+1,-COLUMNS($AH:BP)+1,38,1),BN:BN),
COUNTIF(OFFSET(BP13,-OFFSET(BP13,0,-3)+1,-COLUMNS($AU:BP)+1,38,1),BN:BN),
COUNTIF(OFFSET(BP13,-OFFSET(BP13,0,-3)+1,-COLUMNS($BG:BP)+1,38,1),BN:BN),)</f>
        <v>16</v>
      </c>
      <c r="BQ13" s="42">
        <f ca="1">SUM(COUNTIF(OFFSET(BQ13,-OFFSET(BQ13,0,-4)+1,-COLUMNS($D:BQ)+1,38,1),BN:BN),COUNTIF(OFFSET(BQ13,-OFFSET(BQ13,0,-4)+1,-COLUMNS($J:BQ)+1,38,1),BN:BN),COUNTIF(OFFSET(BQ13,-OFFSET(BQ13,0,-4)+1,-COLUMNS($P:BQ)+1,38,1),BN:BN),COUNTIF(OFFSET(BQ13,-OFFSET(BQ13,0,-4)+1,-COLUMNS($V:BQ)+1,38,1),BN:BN),COUNTIF(OFFSET(BQ13,-OFFSET(BQ13,0,-4)+1,-COLUMNS($AB:BQ)+1,38,1),BN:BN),COUNTIF(OFFSET(BQ13,-OFFSET(BQ13,0,-4)+1,-COLUMNS($AH:BQ)+1,38,1),BN:BN),COUNTIF(OFFSET(BQ13,-OFFSET(BQ13,0,-4)+1,-COLUMNS($AO:BQ)+1,38,1),BN:BN),COUNTIF(OFFSET(BQ13,-OFFSET(BQ13,0,-4)+1,-COLUMNS($AU:BQ)+1,38,1),BN:BN),COUNTIF(OFFSET(BQ13,-OFFSET(BQ13,0,-4)+1,-COLUMNS($BA:BQ)+1,38,1),BN:BN),COUNTIF(OFFSET(BQ13,-OFFSET(BQ13,0,-4)+1,-COLUMNS($BG:BQ)+1,38,1),BN:BN),)</f>
        <v>30</v>
      </c>
      <c r="BR13" s="64">
        <f t="shared" ca="1" si="10"/>
        <v>0.1</v>
      </c>
    </row>
    <row r="14" spans="2:70" ht="13.5" customHeight="1" outlineLevel="1">
      <c r="B14" s="115">
        <v>11</v>
      </c>
      <c r="C14" s="52"/>
      <c r="D14" s="52" t="str">
        <f t="shared" ca="1" si="0"/>
        <v>RA</v>
      </c>
      <c r="E14" s="72" t="s">
        <v>140</v>
      </c>
      <c r="F14" s="36"/>
      <c r="G14" s="36"/>
      <c r="H14" s="36" t="s">
        <v>58</v>
      </c>
      <c r="I14" s="52"/>
      <c r="J14" s="52" t="str">
        <f t="shared" ca="1" si="1"/>
        <v>ST</v>
      </c>
      <c r="K14" s="78" t="s">
        <v>141</v>
      </c>
      <c r="L14" s="37"/>
      <c r="M14" s="37"/>
      <c r="N14" s="37" t="s">
        <v>17</v>
      </c>
      <c r="O14" s="52"/>
      <c r="P14" s="52" t="str">
        <f t="shared" ca="1" si="2"/>
        <v>ES</v>
      </c>
      <c r="Q14" s="42"/>
      <c r="R14" s="42"/>
      <c r="S14" s="42"/>
      <c r="T14" s="42"/>
      <c r="U14" s="52"/>
      <c r="V14" s="52" t="str">
        <f t="shared" ca="1" si="3"/>
        <v>ES</v>
      </c>
      <c r="W14" s="42"/>
      <c r="X14" s="42"/>
      <c r="Y14" s="42"/>
      <c r="Z14" s="42"/>
      <c r="AA14" s="52"/>
      <c r="AB14" s="52" t="str">
        <f t="shared" ca="1" si="4"/>
        <v>EK</v>
      </c>
      <c r="AC14" s="42">
        <v>3</v>
      </c>
      <c r="AD14" s="42">
        <v>0</v>
      </c>
      <c r="AE14" s="42" t="s">
        <v>121</v>
      </c>
      <c r="AF14" s="42">
        <v>3</v>
      </c>
      <c r="AG14" s="52"/>
      <c r="AH14" s="52" t="str">
        <f t="shared" ca="1" si="5"/>
        <v>IP</v>
      </c>
      <c r="AI14" s="40">
        <v>2</v>
      </c>
      <c r="AJ14" s="40">
        <v>0</v>
      </c>
      <c r="AK14" s="40" t="s">
        <v>31</v>
      </c>
      <c r="AL14" s="40">
        <v>2</v>
      </c>
      <c r="AM14" s="52"/>
      <c r="AN14" s="52"/>
      <c r="AO14" s="52" t="str">
        <f t="shared" ca="1" si="6"/>
        <v>EK</v>
      </c>
      <c r="AP14" s="42">
        <v>2</v>
      </c>
      <c r="AQ14" s="42">
        <v>2</v>
      </c>
      <c r="AR14" s="42" t="s">
        <v>31</v>
      </c>
      <c r="AS14" s="42">
        <v>4</v>
      </c>
      <c r="AT14" s="52"/>
      <c r="AU14" s="52" t="str">
        <f t="shared" ca="1" si="7"/>
        <v>ES</v>
      </c>
      <c r="AV14" s="109" t="s">
        <v>142</v>
      </c>
      <c r="AW14" s="108"/>
      <c r="AX14" s="108"/>
      <c r="AY14" s="108" t="s">
        <v>45</v>
      </c>
      <c r="AZ14" s="52"/>
      <c r="BA14" s="52" t="str">
        <f t="shared" ca="1" si="8"/>
        <v>KO</v>
      </c>
      <c r="BB14" s="93" t="s">
        <v>143</v>
      </c>
      <c r="BC14" s="92"/>
      <c r="BD14" s="92"/>
      <c r="BE14" s="92" t="s">
        <v>24</v>
      </c>
      <c r="BF14" s="52"/>
      <c r="BG14" s="52" t="str">
        <f t="shared" ca="1" si="9"/>
        <v>••</v>
      </c>
      <c r="BH14" s="39"/>
      <c r="BI14" s="39"/>
      <c r="BJ14" s="39"/>
      <c r="BK14" s="39"/>
      <c r="BL14" s="52"/>
      <c r="BM14" s="51">
        <v>11</v>
      </c>
      <c r="BN14" s="66" t="s">
        <v>17</v>
      </c>
      <c r="BO14" s="65">
        <f ca="1">SUM(COUNTIF(OFFSET(BO14,-OFFSET(BO14,0,-2)+1,-COLUMNS($D:BO)+1,38,1),BN:BN),
COUNTIF(OFFSET(BO14,-OFFSET(BO14,0,-2)+1,-COLUMNS($P:BO)+1,38,1),BN:BN),
COUNTIF(OFFSET(BO14,-OFFSET(BO14,0,-2)+1,-COLUMNS($AB:BO)+1,38,1),BN:BN),
COUNTIF(OFFSET(BO14,-OFFSET(BO14,0,-2)+1,-COLUMNS($AO:BO)+1,38,1),BN:BN),
COUNTIF(OFFSET(BO14,-OFFSET(BO14,0,-2)+1,-COLUMNS($BA:BO)+1,38,1),BN:BN),)</f>
        <v>19</v>
      </c>
      <c r="BP14" s="65">
        <f ca="1">SUM(COUNTIF(OFFSET(BP14,-OFFSET(BP14,0,-3)+1,-COLUMNS($J:BP)+1,38,1),BN:BN),
COUNTIF(OFFSET(BP14,-OFFSET(BP14,0,-3)+1,-COLUMNS($V:BP)+1,38,1),BN:BN),
COUNTIF(OFFSET(BP14,-OFFSET(BP14,0,-3)+1,-COLUMNS($AH:BP)+1,38,1),BN:BN),
COUNTIF(OFFSET(BP14,-OFFSET(BP14,0,-3)+1,-COLUMNS($AU:BP)+1,38,1),BN:BN),
COUNTIF(OFFSET(BP14,-OFFSET(BP14,0,-3)+1,-COLUMNS($BG:BP)+1,38,1),BN:BN),)</f>
        <v>15</v>
      </c>
      <c r="BQ14" s="42">
        <f ca="1">SUM(COUNTIF(OFFSET(BQ14,-OFFSET(BQ14,0,-4)+1,-COLUMNS($D:BQ)+1,38,1),BN:BN),COUNTIF(OFFSET(BQ14,-OFFSET(BQ14,0,-4)+1,-COLUMNS($J:BQ)+1,38,1),BN:BN),COUNTIF(OFFSET(BQ14,-OFFSET(BQ14,0,-4)+1,-COLUMNS($P:BQ)+1,38,1),BN:BN),COUNTIF(OFFSET(BQ14,-OFFSET(BQ14,0,-4)+1,-COLUMNS($V:BQ)+1,38,1),BN:BN),COUNTIF(OFFSET(BQ14,-OFFSET(BQ14,0,-4)+1,-COLUMNS($AB:BQ)+1,38,1),BN:BN),COUNTIF(OFFSET(BQ14,-OFFSET(BQ14,0,-4)+1,-COLUMNS($AH:BQ)+1,38,1),BN:BN),COUNTIF(OFFSET(BQ14,-OFFSET(BQ14,0,-4)+1,-COLUMNS($AO:BQ)+1,38,1),BN:BN),COUNTIF(OFFSET(BQ14,-OFFSET(BQ14,0,-4)+1,-COLUMNS($AU:BQ)+1,38,1),BN:BN),COUNTIF(OFFSET(BQ14,-OFFSET(BQ14,0,-4)+1,-COLUMNS($BA:BQ)+1,38,1),BN:BN),COUNTIF(OFFSET(BQ14,-OFFSET(BQ14,0,-4)+1,-COLUMNS($BG:BQ)+1,38,1),BN:BN),)</f>
        <v>34</v>
      </c>
      <c r="BR14" s="64">
        <f t="shared" ca="1" si="10"/>
        <v>0.11333333333333333</v>
      </c>
    </row>
    <row r="15" spans="2:70" ht="13.5" customHeight="1" outlineLevel="1">
      <c r="B15" s="115">
        <v>12</v>
      </c>
      <c r="C15" s="52"/>
      <c r="D15" s="52" t="str">
        <f t="shared" ca="1" si="0"/>
        <v>RA</v>
      </c>
      <c r="E15" s="41">
        <v>0</v>
      </c>
      <c r="F15" s="41">
        <v>5</v>
      </c>
      <c r="G15" s="41" t="s">
        <v>32</v>
      </c>
      <c r="H15" s="41">
        <v>5</v>
      </c>
      <c r="I15" s="52"/>
      <c r="J15" s="52" t="str">
        <f t="shared" ca="1" si="1"/>
        <v>ST</v>
      </c>
      <c r="K15" s="42">
        <v>3</v>
      </c>
      <c r="L15" s="42">
        <v>2</v>
      </c>
      <c r="M15" s="42" t="s">
        <v>31</v>
      </c>
      <c r="N15" s="42">
        <v>5</v>
      </c>
      <c r="O15" s="52"/>
      <c r="P15" s="52" t="str">
        <f t="shared" ca="1" si="2"/>
        <v>ES</v>
      </c>
      <c r="Q15" s="42"/>
      <c r="R15" s="42"/>
      <c r="S15" s="42"/>
      <c r="T15" s="42"/>
      <c r="U15" s="52"/>
      <c r="V15" s="52" t="str">
        <f t="shared" ca="1" si="3"/>
        <v>EO</v>
      </c>
      <c r="W15" s="78" t="s">
        <v>144</v>
      </c>
      <c r="X15" s="37"/>
      <c r="Y15" s="37"/>
      <c r="Z15" s="37" t="s">
        <v>39</v>
      </c>
      <c r="AA15" s="52"/>
      <c r="AB15" s="52" t="str">
        <f t="shared" ca="1" si="4"/>
        <v>EK</v>
      </c>
      <c r="AC15" s="42"/>
      <c r="AD15" s="42"/>
      <c r="AE15" s="42"/>
      <c r="AF15" s="42"/>
      <c r="AG15" s="52"/>
      <c r="AH15" s="52" t="str">
        <f t="shared" ca="1" si="5"/>
        <v>EK</v>
      </c>
      <c r="AI15" s="78" t="s">
        <v>129</v>
      </c>
      <c r="AJ15" s="37"/>
      <c r="AK15" s="37"/>
      <c r="AL15" s="37" t="s">
        <v>43</v>
      </c>
      <c r="AM15" s="52"/>
      <c r="AN15" s="52"/>
      <c r="AO15" s="52" t="str">
        <f t="shared" ca="1" si="6"/>
        <v>EK</v>
      </c>
      <c r="AP15" s="42"/>
      <c r="AQ15" s="42"/>
      <c r="AR15" s="42"/>
      <c r="AS15" s="42"/>
      <c r="AT15" s="52"/>
      <c r="AU15" s="52" t="str">
        <f t="shared" ca="1" si="7"/>
        <v>ES</v>
      </c>
      <c r="AV15" s="107">
        <v>2</v>
      </c>
      <c r="AW15" s="107">
        <v>2</v>
      </c>
      <c r="AX15" s="107" t="s">
        <v>121</v>
      </c>
      <c r="AY15" s="107">
        <v>4</v>
      </c>
      <c r="AZ15" s="52"/>
      <c r="BA15" s="52" t="str">
        <f t="shared" ca="1" si="8"/>
        <v>KO</v>
      </c>
      <c r="BB15" s="90">
        <v>2</v>
      </c>
      <c r="BC15" s="90">
        <v>0</v>
      </c>
      <c r="BD15" s="90" t="s">
        <v>31</v>
      </c>
      <c r="BE15" s="90">
        <v>2</v>
      </c>
      <c r="BF15" s="52"/>
      <c r="BG15" s="52" t="str">
        <f t="shared" ca="1" si="9"/>
        <v>••</v>
      </c>
      <c r="BH15" s="39"/>
      <c r="BI15" s="39"/>
      <c r="BJ15" s="39"/>
      <c r="BK15" s="39"/>
      <c r="BL15" s="52"/>
      <c r="BM15" s="51">
        <v>12</v>
      </c>
      <c r="BN15" s="66" t="s">
        <v>52</v>
      </c>
      <c r="BO15" s="65">
        <f ca="1">SUM(COUNTIF(OFFSET(BO15,-OFFSET(BO15,0,-2)+1,-COLUMNS($D:BO)+1,38,1),BN:BN),
COUNTIF(OFFSET(BO15,-OFFSET(BO15,0,-2)+1,-COLUMNS($P:BO)+1,38,1),BN:BN),
COUNTIF(OFFSET(BO15,-OFFSET(BO15,0,-2)+1,-COLUMNS($AB:BO)+1,38,1),BN:BN),
COUNTIF(OFFSET(BO15,-OFFSET(BO15,0,-2)+1,-COLUMNS($AO:BO)+1,38,1),BN:BN),
COUNTIF(OFFSET(BO15,-OFFSET(BO15,0,-2)+1,-COLUMNS($BA:BO)+1,38,1),BN:BN),)</f>
        <v>0</v>
      </c>
      <c r="BP15" s="65">
        <f ca="1">SUM(COUNTIF(OFFSET(BP15,-OFFSET(BP15,0,-3)+1,-COLUMNS($J:BP)+1,38,1),BN:BN),
COUNTIF(OFFSET(BP15,-OFFSET(BP15,0,-3)+1,-COLUMNS($V:BP)+1,38,1),BN:BN),
COUNTIF(OFFSET(BP15,-OFFSET(BP15,0,-3)+1,-COLUMNS($AH:BP)+1,38,1),BN:BN),
COUNTIF(OFFSET(BP15,-OFFSET(BP15,0,-3)+1,-COLUMNS($AU:BP)+1,38,1),BN:BN),
COUNTIF(OFFSET(BP15,-OFFSET(BP15,0,-3)+1,-COLUMNS($BG:BP)+1,38,1),BN:BN),)</f>
        <v>0</v>
      </c>
      <c r="BQ15" s="42">
        <f ca="1">SUM(COUNTIF(OFFSET(BQ15,-OFFSET(BQ15,0,-4)+1,-COLUMNS($D:BQ)+1,38,1),BN:BN),COUNTIF(OFFSET(BQ15,-OFFSET(BQ15,0,-4)+1,-COLUMNS($J:BQ)+1,38,1),BN:BN),COUNTIF(OFFSET(BQ15,-OFFSET(BQ15,0,-4)+1,-COLUMNS($P:BQ)+1,38,1),BN:BN),COUNTIF(OFFSET(BQ15,-OFFSET(BQ15,0,-4)+1,-COLUMNS($V:BQ)+1,38,1),BN:BN),COUNTIF(OFFSET(BQ15,-OFFSET(BQ15,0,-4)+1,-COLUMNS($AB:BQ)+1,38,1),BN:BN),COUNTIF(OFFSET(BQ15,-OFFSET(BQ15,0,-4)+1,-COLUMNS($AH:BQ)+1,38,1),BN:BN),COUNTIF(OFFSET(BQ15,-OFFSET(BQ15,0,-4)+1,-COLUMNS($AO:BQ)+1,38,1),BN:BN),COUNTIF(OFFSET(BQ15,-OFFSET(BQ15,0,-4)+1,-COLUMNS($AU:BQ)+1,38,1),BN:BN),COUNTIF(OFFSET(BQ15,-OFFSET(BQ15,0,-4)+1,-COLUMNS($BA:BQ)+1,38,1),BN:BN),COUNTIF(OFFSET(BQ15,-OFFSET(BQ15,0,-4)+1,-COLUMNS($BG:BQ)+1,38,1),BN:BN),)</f>
        <v>0</v>
      </c>
      <c r="BR15" s="64">
        <f t="shared" ca="1" si="10"/>
        <v>0</v>
      </c>
    </row>
    <row r="16" spans="2:70" ht="13.5" customHeight="1" outlineLevel="1">
      <c r="B16" s="115">
        <v>13</v>
      </c>
      <c r="C16" s="52"/>
      <c r="D16" s="52" t="str">
        <f t="shared" ca="1" si="0"/>
        <v>RA</v>
      </c>
      <c r="E16" s="41"/>
      <c r="F16" s="41"/>
      <c r="G16" s="41"/>
      <c r="H16" s="41"/>
      <c r="I16" s="52"/>
      <c r="J16" s="52" t="str">
        <f t="shared" ca="1" si="1"/>
        <v>ST</v>
      </c>
      <c r="K16" s="42"/>
      <c r="L16" s="42"/>
      <c r="M16" s="42"/>
      <c r="N16" s="42"/>
      <c r="O16" s="52"/>
      <c r="P16" s="52" t="str">
        <f t="shared" ca="1" si="2"/>
        <v>ES</v>
      </c>
      <c r="Q16" s="42"/>
      <c r="R16" s="42"/>
      <c r="S16" s="42"/>
      <c r="T16" s="42"/>
      <c r="U16" s="52"/>
      <c r="V16" s="52" t="str">
        <f t="shared" ca="1" si="3"/>
        <v>EO</v>
      </c>
      <c r="W16" s="42">
        <v>2</v>
      </c>
      <c r="X16" s="42">
        <v>2</v>
      </c>
      <c r="Y16" s="42" t="s">
        <v>31</v>
      </c>
      <c r="Z16" s="42">
        <v>4</v>
      </c>
      <c r="AA16" s="52"/>
      <c r="AB16" s="52" t="str">
        <f t="shared" ca="1" si="4"/>
        <v>ES</v>
      </c>
      <c r="AC16" s="78" t="s">
        <v>145</v>
      </c>
      <c r="AD16" s="37"/>
      <c r="AE16" s="37"/>
      <c r="AF16" s="37" t="s">
        <v>45</v>
      </c>
      <c r="AG16" s="52"/>
      <c r="AH16" s="52" t="str">
        <f t="shared" ca="1" si="5"/>
        <v>EK</v>
      </c>
      <c r="AI16" s="42">
        <v>2</v>
      </c>
      <c r="AJ16" s="42">
        <v>1</v>
      </c>
      <c r="AK16" s="42" t="s">
        <v>31</v>
      </c>
      <c r="AL16" s="42">
        <v>3</v>
      </c>
      <c r="AM16" s="52"/>
      <c r="AN16" s="52"/>
      <c r="AO16" s="52" t="str">
        <f t="shared" ca="1" si="6"/>
        <v>EK</v>
      </c>
      <c r="AP16" s="42"/>
      <c r="AQ16" s="42"/>
      <c r="AR16" s="42"/>
      <c r="AS16" s="42"/>
      <c r="AT16" s="52"/>
      <c r="AU16" s="52" t="str">
        <f t="shared" ca="1" si="7"/>
        <v>ES</v>
      </c>
      <c r="AV16" s="107"/>
      <c r="AW16" s="107"/>
      <c r="AX16" s="107" t="s">
        <v>46</v>
      </c>
      <c r="AY16" s="107"/>
      <c r="AZ16" s="52"/>
      <c r="BA16" s="52" t="str">
        <f t="shared" ca="1" si="8"/>
        <v>EO</v>
      </c>
      <c r="BB16" s="78" t="s">
        <v>146</v>
      </c>
      <c r="BC16" s="37"/>
      <c r="BD16" s="37"/>
      <c r="BE16" s="37" t="s">
        <v>39</v>
      </c>
      <c r="BF16" s="52"/>
      <c r="BG16" s="52" t="str">
        <f t="shared" ca="1" si="9"/>
        <v>••</v>
      </c>
      <c r="BH16" s="39"/>
      <c r="BI16" s="39"/>
      <c r="BJ16" s="39"/>
      <c r="BK16" s="39"/>
      <c r="BL16" s="52"/>
      <c r="BM16" s="51">
        <v>13</v>
      </c>
      <c r="BN16" s="62" t="s">
        <v>49</v>
      </c>
      <c r="BO16" s="61">
        <f ca="1">SUM(COUNTIF(OFFSET(BO16,-OFFSET(BO16,0,-2)+1,-COLUMNS($D:BO)+1,38,1),BN:BN),
COUNTIF(OFFSET(BO16,-OFFSET(BO16,0,-2)+1,-COLUMNS($P:BO)+1,38,1),BN:BN),
COUNTIF(OFFSET(BO16,-OFFSET(BO16,0,-2)+1,-COLUMNS($AB:BO)+1,38,1),BN:BN),
COUNTIF(OFFSET(BO16,-OFFSET(BO16,0,-2)+1,-COLUMNS($AO:BO)+1,38,1),BN:BN),
COUNTIF(OFFSET(BO16,-OFFSET(BO16,0,-2)+1,-COLUMNS($BA:BO)+1,38,1),BN:BN),)</f>
        <v>6</v>
      </c>
      <c r="BP16" s="61">
        <f ca="1">SUM(COUNTIF(OFFSET(BP16,-OFFSET(BP16,0,-3)+1,-COLUMNS($J:BP)+1,38,1),BN:BN),
COUNTIF(OFFSET(BP16,-OFFSET(BP16,0,-3)+1,-COLUMNS($V:BP)+1,38,1),BN:BN),
COUNTIF(OFFSET(BP16,-OFFSET(BP16,0,-3)+1,-COLUMNS($AH:BP)+1,38,1),BN:BN),
COUNTIF(OFFSET(BP16,-OFFSET(BP16,0,-3)+1,-COLUMNS($AU:BP)+1,38,1),BN:BN),
COUNTIF(OFFSET(BP16,-OFFSET(BP16,0,-3)+1,-COLUMNS($BG:BP)+1,38,1),BN:BN),)</f>
        <v>4</v>
      </c>
      <c r="BQ16" s="41">
        <f ca="1">SUM(COUNTIF(OFFSET(BQ16,-OFFSET(BQ16,0,-4)+1,-COLUMNS($D:BQ)+1,38,1),BN:BN),COUNTIF(OFFSET(BQ16,-OFFSET(BQ16,0,-4)+1,-COLUMNS($J:BQ)+1,38,1),BN:BN),COUNTIF(OFFSET(BQ16,-OFFSET(BQ16,0,-4)+1,-COLUMNS($P:BQ)+1,38,1),BN:BN),COUNTIF(OFFSET(BQ16,-OFFSET(BQ16,0,-4)+1,-COLUMNS($V:BQ)+1,38,1),BN:BN),COUNTIF(OFFSET(BQ16,-OFFSET(BQ16,0,-4)+1,-COLUMNS($AB:BQ)+1,38,1),BN:BN),COUNTIF(OFFSET(BQ16,-OFFSET(BQ16,0,-4)+1,-COLUMNS($AH:BQ)+1,38,1),BN:BN),COUNTIF(OFFSET(BQ16,-OFFSET(BQ16,0,-4)+1,-COLUMNS($AO:BQ)+1,38,1),BN:BN),COUNTIF(OFFSET(BQ16,-OFFSET(BQ16,0,-4)+1,-COLUMNS($AU:BQ)+1,38,1),BN:BN),COUNTIF(OFFSET(BQ16,-OFFSET(BQ16,0,-4)+1,-COLUMNS($BA:BQ)+1,38,1),BN:BN),COUNTIF(OFFSET(BQ16,-OFFSET(BQ16,0,-4)+1,-COLUMNS($BG:BQ)+1,38,1),BN:BN),)</f>
        <v>10</v>
      </c>
      <c r="BR16" s="60">
        <f t="shared" ca="1" si="10"/>
        <v>3.3333333333333333E-2</v>
      </c>
    </row>
    <row r="17" spans="2:70" ht="13.5" customHeight="1" outlineLevel="1">
      <c r="B17" s="115">
        <v>14</v>
      </c>
      <c r="C17" s="52"/>
      <c r="D17" s="52" t="str">
        <f t="shared" ca="1" si="0"/>
        <v>RA</v>
      </c>
      <c r="E17" s="41"/>
      <c r="F17" s="41"/>
      <c r="G17" s="41"/>
      <c r="H17" s="41"/>
      <c r="I17" s="52"/>
      <c r="J17" s="52" t="str">
        <f t="shared" ca="1" si="1"/>
        <v>ST</v>
      </c>
      <c r="K17" s="42"/>
      <c r="L17" s="42"/>
      <c r="M17" s="42"/>
      <c r="N17" s="42"/>
      <c r="O17" s="52"/>
      <c r="P17" s="52" t="str">
        <f t="shared" ca="1" si="2"/>
        <v>ST</v>
      </c>
      <c r="Q17" s="78" t="s">
        <v>147</v>
      </c>
      <c r="R17" s="37"/>
      <c r="S17" s="37"/>
      <c r="T17" s="37" t="s">
        <v>17</v>
      </c>
      <c r="U17" s="52"/>
      <c r="V17" s="52" t="str">
        <f t="shared" ca="1" si="3"/>
        <v>EO</v>
      </c>
      <c r="W17" s="42"/>
      <c r="X17" s="42"/>
      <c r="Y17" s="42"/>
      <c r="Z17" s="42"/>
      <c r="AA17" s="52"/>
      <c r="AB17" s="52" t="str">
        <f t="shared" ca="1" si="4"/>
        <v>ES</v>
      </c>
      <c r="AC17" s="42">
        <v>2</v>
      </c>
      <c r="AD17" s="42">
        <v>2</v>
      </c>
      <c r="AE17" s="42" t="s">
        <v>31</v>
      </c>
      <c r="AF17" s="42">
        <v>4</v>
      </c>
      <c r="AG17" s="52"/>
      <c r="AH17" s="52" t="str">
        <f t="shared" ca="1" si="5"/>
        <v>EK</v>
      </c>
      <c r="AI17" s="42"/>
      <c r="AJ17" s="42"/>
      <c r="AK17" s="42"/>
      <c r="AL17" s="42"/>
      <c r="AM17" s="52"/>
      <c r="AN17" s="52"/>
      <c r="AO17" s="52" t="str">
        <f t="shared" ca="1" si="6"/>
        <v>ES</v>
      </c>
      <c r="AP17" s="78" t="s">
        <v>148</v>
      </c>
      <c r="AQ17" s="37"/>
      <c r="AR17" s="37"/>
      <c r="AS17" s="37" t="s">
        <v>45</v>
      </c>
      <c r="AT17" s="52"/>
      <c r="AU17" s="52" t="str">
        <f t="shared" ca="1" si="7"/>
        <v>ES</v>
      </c>
      <c r="AV17" s="107"/>
      <c r="AW17" s="107"/>
      <c r="AX17" s="107"/>
      <c r="AY17" s="107"/>
      <c r="AZ17" s="52"/>
      <c r="BA17" s="52" t="str">
        <f t="shared" ca="1" si="8"/>
        <v>EO</v>
      </c>
      <c r="BB17" s="42">
        <v>2</v>
      </c>
      <c r="BC17" s="42">
        <v>0</v>
      </c>
      <c r="BD17" s="42" t="s">
        <v>31</v>
      </c>
      <c r="BE17" s="42">
        <v>2</v>
      </c>
      <c r="BF17" s="52"/>
      <c r="BG17" s="52" t="str">
        <f t="shared" ca="1" si="9"/>
        <v>••</v>
      </c>
      <c r="BH17" s="39"/>
      <c r="BI17" s="39"/>
      <c r="BJ17" s="39"/>
      <c r="BK17" s="39"/>
      <c r="BL17" s="52"/>
      <c r="BM17" s="51">
        <v>14</v>
      </c>
      <c r="BN17" s="62" t="s">
        <v>56</v>
      </c>
      <c r="BO17" s="61">
        <f ca="1">SUM(COUNTIF(OFFSET(BO17,-OFFSET(BO17,0,-2)+1,-COLUMNS($D:BO)+1,38,1),BN:BN),
COUNTIF(OFFSET(BO17,-OFFSET(BO17,0,-2)+1,-COLUMNS($P:BO)+1,38,1),BN:BN),
COUNTIF(OFFSET(BO17,-OFFSET(BO17,0,-2)+1,-COLUMNS($AB:BO)+1,38,1),BN:BN),
COUNTIF(OFFSET(BO17,-OFFSET(BO17,0,-2)+1,-COLUMNS($AO:BO)+1,38,1),BN:BN),
COUNTIF(OFFSET(BO17,-OFFSET(BO17,0,-2)+1,-COLUMNS($BA:BO)+1,38,1),BN:BN),)</f>
        <v>6</v>
      </c>
      <c r="BP17" s="61">
        <f ca="1">SUM(COUNTIF(OFFSET(BP17,-OFFSET(BP17,0,-3)+1,-COLUMNS($J:BP)+1,38,1),BN:BN),
COUNTIF(OFFSET(BP17,-OFFSET(BP17,0,-3)+1,-COLUMNS($V:BP)+1,38,1),BN:BN),
COUNTIF(OFFSET(BP17,-OFFSET(BP17,0,-3)+1,-COLUMNS($AH:BP)+1,38,1),BN:BN),
COUNTIF(OFFSET(BP17,-OFFSET(BP17,0,-3)+1,-COLUMNS($AU:BP)+1,38,1),BN:BN),
COUNTIF(OFFSET(BP17,-OFFSET(BP17,0,-3)+1,-COLUMNS($BG:BP)+1,38,1),BN:BN),)</f>
        <v>3</v>
      </c>
      <c r="BQ17" s="41">
        <f ca="1">SUM(COUNTIF(OFFSET(BQ17,-OFFSET(BQ17,0,-4)+1,-COLUMNS($D:BQ)+1,38,1),BN:BN),COUNTIF(OFFSET(BQ17,-OFFSET(BQ17,0,-4)+1,-COLUMNS($J:BQ)+1,38,1),BN:BN),COUNTIF(OFFSET(BQ17,-OFFSET(BQ17,0,-4)+1,-COLUMNS($P:BQ)+1,38,1),BN:BN),COUNTIF(OFFSET(BQ17,-OFFSET(BQ17,0,-4)+1,-COLUMNS($V:BQ)+1,38,1),BN:BN),COUNTIF(OFFSET(BQ17,-OFFSET(BQ17,0,-4)+1,-COLUMNS($AB:BQ)+1,38,1),BN:BN),COUNTIF(OFFSET(BQ17,-OFFSET(BQ17,0,-4)+1,-COLUMNS($AH:BQ)+1,38,1),BN:BN),COUNTIF(OFFSET(BQ17,-OFFSET(BQ17,0,-4)+1,-COLUMNS($AO:BQ)+1,38,1),BN:BN),COUNTIF(OFFSET(BQ17,-OFFSET(BQ17,0,-4)+1,-COLUMNS($AU:BQ)+1,38,1),BN:BN),COUNTIF(OFFSET(BQ17,-OFFSET(BQ17,0,-4)+1,-COLUMNS($BA:BQ)+1,38,1),BN:BN),COUNTIF(OFFSET(BQ17,-OFFSET(BQ17,0,-4)+1,-COLUMNS($BG:BQ)+1,38,1),BN:BN),)</f>
        <v>9</v>
      </c>
      <c r="BR17" s="60">
        <f t="shared" ca="1" si="10"/>
        <v>0.03</v>
      </c>
    </row>
    <row r="18" spans="2:70" ht="13.5" customHeight="1" outlineLevel="1">
      <c r="B18" s="115">
        <v>15</v>
      </c>
      <c r="C18" s="52"/>
      <c r="D18" s="52" t="str">
        <f t="shared" ca="1" si="0"/>
        <v>RA</v>
      </c>
      <c r="E18" s="41"/>
      <c r="F18" s="41"/>
      <c r="G18" s="41"/>
      <c r="H18" s="41"/>
      <c r="I18" s="52"/>
      <c r="J18" s="52" t="str">
        <f t="shared" ca="1" si="1"/>
        <v>ST</v>
      </c>
      <c r="K18" s="42"/>
      <c r="L18" s="42"/>
      <c r="M18" s="42"/>
      <c r="N18" s="42"/>
      <c r="O18" s="52"/>
      <c r="P18" s="52" t="str">
        <f t="shared" ca="1" si="2"/>
        <v>ST</v>
      </c>
      <c r="Q18" s="42">
        <v>4</v>
      </c>
      <c r="R18" s="42">
        <v>2</v>
      </c>
      <c r="S18" s="42" t="s">
        <v>121</v>
      </c>
      <c r="T18" s="42">
        <v>6</v>
      </c>
      <c r="U18" s="52"/>
      <c r="V18" s="52" t="str">
        <f t="shared" ca="1" si="3"/>
        <v>EO</v>
      </c>
      <c r="W18" s="42"/>
      <c r="X18" s="42"/>
      <c r="Y18" s="42"/>
      <c r="Z18" s="42"/>
      <c r="AA18" s="52"/>
      <c r="AB18" s="52" t="str">
        <f t="shared" ca="1" si="4"/>
        <v>ES</v>
      </c>
      <c r="AC18" s="42"/>
      <c r="AD18" s="42"/>
      <c r="AE18" s="42"/>
      <c r="AF18" s="42"/>
      <c r="AG18" s="52"/>
      <c r="AH18" s="52" t="str">
        <f t="shared" ca="1" si="5"/>
        <v>ES</v>
      </c>
      <c r="AI18" s="78" t="s">
        <v>149</v>
      </c>
      <c r="AJ18" s="37"/>
      <c r="AK18" s="37"/>
      <c r="AL18" s="37" t="s">
        <v>45</v>
      </c>
      <c r="AM18" s="52"/>
      <c r="AN18" s="52"/>
      <c r="AO18" s="52" t="str">
        <f t="shared" ca="1" si="6"/>
        <v>ES</v>
      </c>
      <c r="AP18" s="42">
        <v>2</v>
      </c>
      <c r="AQ18" s="42">
        <v>2</v>
      </c>
      <c r="AR18" s="42" t="s">
        <v>31</v>
      </c>
      <c r="AS18" s="42">
        <v>4</v>
      </c>
      <c r="AT18" s="52"/>
      <c r="AU18" s="52" t="str">
        <f t="shared" ca="1" si="7"/>
        <v>ET</v>
      </c>
      <c r="AV18" s="86" t="s">
        <v>150</v>
      </c>
      <c r="AW18" s="85"/>
      <c r="AX18" s="85"/>
      <c r="AY18" s="85" t="s">
        <v>54</v>
      </c>
      <c r="AZ18" s="52"/>
      <c r="BA18" s="52" t="str">
        <f t="shared" ca="1" si="8"/>
        <v>EO</v>
      </c>
      <c r="BB18" s="78" t="s">
        <v>55</v>
      </c>
      <c r="BC18" s="37"/>
      <c r="BD18" s="37"/>
      <c r="BE18" s="37" t="s">
        <v>39</v>
      </c>
      <c r="BF18" s="52"/>
      <c r="BG18" s="52" t="str">
        <f t="shared" ca="1" si="9"/>
        <v>••</v>
      </c>
      <c r="BH18" s="39"/>
      <c r="BI18" s="39"/>
      <c r="BJ18" s="39"/>
      <c r="BK18" s="39"/>
      <c r="BL18" s="52"/>
      <c r="BM18" s="51">
        <v>15</v>
      </c>
      <c r="BN18" s="62" t="s">
        <v>58</v>
      </c>
      <c r="BO18" s="61">
        <f ca="1">SUM(COUNTIF(OFFSET(BO18,-OFFSET(BO18,0,-2)+1,-COLUMNS($D:BO)+1,38,1),BN:BN),
COUNTIF(OFFSET(BO18,-OFFSET(BO18,0,-2)+1,-COLUMNS($P:BO)+1,38,1),BN:BN),
COUNTIF(OFFSET(BO18,-OFFSET(BO18,0,-2)+1,-COLUMNS($AB:BO)+1,38,1),BN:BN),
COUNTIF(OFFSET(BO18,-OFFSET(BO18,0,-2)+1,-COLUMNS($AO:BO)+1,38,1),BN:BN),
COUNTIF(OFFSET(BO18,-OFFSET(BO18,0,-2)+1,-COLUMNS($BA:BO)+1,38,1),BN:BN),)</f>
        <v>15</v>
      </c>
      <c r="BP18" s="61">
        <f ca="1">SUM(COUNTIF(OFFSET(BP18,-OFFSET(BP18,0,-3)+1,-COLUMNS($J:BP)+1,38,1),BN:BN),
COUNTIF(OFFSET(BP18,-OFFSET(BP18,0,-3)+1,-COLUMNS($V:BP)+1,38,1),BN:BN),
COUNTIF(OFFSET(BP18,-OFFSET(BP18,0,-3)+1,-COLUMNS($AH:BP)+1,38,1),BN:BN),
COUNTIF(OFFSET(BP18,-OFFSET(BP18,0,-3)+1,-COLUMNS($AU:BP)+1,38,1),BN:BN),
COUNTIF(OFFSET(BP18,-OFFSET(BP18,0,-3)+1,-COLUMNS($BG:BP)+1,38,1),BN:BN),)</f>
        <v>12</v>
      </c>
      <c r="BQ18" s="41">
        <f ca="1">SUM(COUNTIF(OFFSET(BQ18,-OFFSET(BQ18,0,-4)+1,-COLUMNS($D:BQ)+1,38,1),BN:BN),COUNTIF(OFFSET(BQ18,-OFFSET(BQ18,0,-4)+1,-COLUMNS($J:BQ)+1,38,1),BN:BN),COUNTIF(OFFSET(BQ18,-OFFSET(BQ18,0,-4)+1,-COLUMNS($P:BQ)+1,38,1),BN:BN),COUNTIF(OFFSET(BQ18,-OFFSET(BQ18,0,-4)+1,-COLUMNS($V:BQ)+1,38,1),BN:BN),COUNTIF(OFFSET(BQ18,-OFFSET(BQ18,0,-4)+1,-COLUMNS($AB:BQ)+1,38,1),BN:BN),COUNTIF(OFFSET(BQ18,-OFFSET(BQ18,0,-4)+1,-COLUMNS($AH:BQ)+1,38,1),BN:BN),COUNTIF(OFFSET(BQ18,-OFFSET(BQ18,0,-4)+1,-COLUMNS($AO:BQ)+1,38,1),BN:BN),COUNTIF(OFFSET(BQ18,-OFFSET(BQ18,0,-4)+1,-COLUMNS($AU:BQ)+1,38,1),BN:BN),COUNTIF(OFFSET(BQ18,-OFFSET(BQ18,0,-4)+1,-COLUMNS($BA:BQ)+1,38,1),BN:BN),COUNTIF(OFFSET(BQ18,-OFFSET(BQ18,0,-4)+1,-COLUMNS($BG:BQ)+1,38,1),BN:BN),)</f>
        <v>27</v>
      </c>
      <c r="BR18" s="60">
        <f t="shared" ca="1" si="10"/>
        <v>0.09</v>
      </c>
    </row>
    <row r="19" spans="2:70" ht="13.5" customHeight="1" outlineLevel="1">
      <c r="B19" s="115">
        <v>16</v>
      </c>
      <c r="C19" s="52"/>
      <c r="D19" s="52" t="str">
        <f t="shared" ca="1" si="0"/>
        <v>IT</v>
      </c>
      <c r="E19" s="72" t="s">
        <v>151</v>
      </c>
      <c r="F19" s="36"/>
      <c r="G19" s="36"/>
      <c r="H19" s="36" t="s">
        <v>56</v>
      </c>
      <c r="I19" s="52"/>
      <c r="J19" s="52" t="str">
        <f t="shared" ca="1" si="1"/>
        <v>ET</v>
      </c>
      <c r="K19" s="68" t="s">
        <v>152</v>
      </c>
      <c r="L19" s="67"/>
      <c r="M19" s="67"/>
      <c r="N19" s="67" t="s">
        <v>54</v>
      </c>
      <c r="O19" s="52"/>
      <c r="P19" s="52" t="str">
        <f t="shared" ca="1" si="2"/>
        <v>ST</v>
      </c>
      <c r="Q19" s="42"/>
      <c r="R19" s="42"/>
      <c r="S19" s="42" t="s">
        <v>46</v>
      </c>
      <c r="T19" s="42"/>
      <c r="U19" s="52"/>
      <c r="V19" s="52" t="str">
        <f t="shared" ca="1" si="3"/>
        <v>ST</v>
      </c>
      <c r="W19" s="78" t="s">
        <v>153</v>
      </c>
      <c r="X19" s="37"/>
      <c r="Y19" s="37"/>
      <c r="Z19" s="37" t="s">
        <v>17</v>
      </c>
      <c r="AA19" s="52"/>
      <c r="AB19" s="52" t="str">
        <f t="shared" ca="1" si="4"/>
        <v>ES</v>
      </c>
      <c r="AC19" s="42"/>
      <c r="AD19" s="42"/>
      <c r="AE19" s="42"/>
      <c r="AF19" s="42"/>
      <c r="AG19" s="52"/>
      <c r="AH19" s="52" t="str">
        <f t="shared" ca="1" si="5"/>
        <v>ES</v>
      </c>
      <c r="AI19" s="42">
        <v>2</v>
      </c>
      <c r="AJ19" s="42">
        <v>2</v>
      </c>
      <c r="AK19" s="42" t="s">
        <v>121</v>
      </c>
      <c r="AL19" s="42">
        <v>4</v>
      </c>
      <c r="AM19" s="52"/>
      <c r="AN19" s="52"/>
      <c r="AO19" s="52" t="str">
        <f t="shared" ca="1" si="6"/>
        <v>ES</v>
      </c>
      <c r="AP19" s="42"/>
      <c r="AQ19" s="42"/>
      <c r="AR19" s="42"/>
      <c r="AS19" s="42"/>
      <c r="AT19" s="52"/>
      <c r="AU19" s="52" t="str">
        <f t="shared" ca="1" si="7"/>
        <v>ET</v>
      </c>
      <c r="AV19" s="124">
        <v>2</v>
      </c>
      <c r="AW19" s="124">
        <v>0</v>
      </c>
      <c r="AX19" s="124" t="s">
        <v>31</v>
      </c>
      <c r="AY19" s="124">
        <v>2</v>
      </c>
      <c r="AZ19" s="52"/>
      <c r="BA19" s="52" t="str">
        <f t="shared" ca="1" si="8"/>
        <v>EO</v>
      </c>
      <c r="BB19" s="42">
        <v>1</v>
      </c>
      <c r="BC19" s="42">
        <v>1</v>
      </c>
      <c r="BD19" s="42" t="s">
        <v>121</v>
      </c>
      <c r="BE19" s="42">
        <v>2</v>
      </c>
      <c r="BF19" s="52"/>
      <c r="BG19" s="52" t="str">
        <f t="shared" ca="1" si="9"/>
        <v>••</v>
      </c>
      <c r="BH19" s="39"/>
      <c r="BI19" s="39"/>
      <c r="BJ19" s="39"/>
      <c r="BK19" s="39"/>
      <c r="BL19" s="52"/>
      <c r="BM19" s="51">
        <v>16</v>
      </c>
      <c r="BN19" s="62" t="s">
        <v>54</v>
      </c>
      <c r="BO19" s="61">
        <f ca="1">SUM(COUNTIF(OFFSET(BO19,-OFFSET(BO19,0,-2)+1,-COLUMNS($D:BO)+1,38,1),BN:BN),
COUNTIF(OFFSET(BO19,-OFFSET(BO19,0,-2)+1,-COLUMNS($P:BO)+1,38,1),BN:BN),
COUNTIF(OFFSET(BO19,-OFFSET(BO19,0,-2)+1,-COLUMNS($AB:BO)+1,38,1),BN:BN),
COUNTIF(OFFSET(BO19,-OFFSET(BO19,0,-2)+1,-COLUMNS($AO:BO)+1,38,1),BN:BN),
COUNTIF(OFFSET(BO19,-OFFSET(BO19,0,-2)+1,-COLUMNS($BA:BO)+1,38,1),BN:BN),)</f>
        <v>11</v>
      </c>
      <c r="BP19" s="61">
        <f ca="1">SUM(COUNTIF(OFFSET(BP19,-OFFSET(BP19,0,-3)+1,-COLUMNS($J:BP)+1,38,1),BN:BN),
COUNTIF(OFFSET(BP19,-OFFSET(BP19,0,-3)+1,-COLUMNS($V:BP)+1,38,1),BN:BN),
COUNTIF(OFFSET(BP19,-OFFSET(BP19,0,-3)+1,-COLUMNS($AH:BP)+1,38,1),BN:BN),
COUNTIF(OFFSET(BP19,-OFFSET(BP19,0,-3)+1,-COLUMNS($AU:BP)+1,38,1),BN:BN),
COUNTIF(OFFSET(BP19,-OFFSET(BP19,0,-3)+1,-COLUMNS($BG:BP)+1,38,1),BN:BN),)</f>
        <v>11</v>
      </c>
      <c r="BQ19" s="41">
        <f ca="1">SUM(COUNTIF(OFFSET(BQ19,-OFFSET(BQ19,0,-4)+1,-COLUMNS($D:BQ)+1,38,1),BN:BN),COUNTIF(OFFSET(BQ19,-OFFSET(BQ19,0,-4)+1,-COLUMNS($J:BQ)+1,38,1),BN:BN),COUNTIF(OFFSET(BQ19,-OFFSET(BQ19,0,-4)+1,-COLUMNS($P:BQ)+1,38,1),BN:BN),COUNTIF(OFFSET(BQ19,-OFFSET(BQ19,0,-4)+1,-COLUMNS($V:BQ)+1,38,1),BN:BN),COUNTIF(OFFSET(BQ19,-OFFSET(BQ19,0,-4)+1,-COLUMNS($AB:BQ)+1,38,1),BN:BN),COUNTIF(OFFSET(BQ19,-OFFSET(BQ19,0,-4)+1,-COLUMNS($AH:BQ)+1,38,1),BN:BN),COUNTIF(OFFSET(BQ19,-OFFSET(BQ19,0,-4)+1,-COLUMNS($AO:BQ)+1,38,1),BN:BN),COUNTIF(OFFSET(BQ19,-OFFSET(BQ19,0,-4)+1,-COLUMNS($AU:BQ)+1,38,1),BN:BN),COUNTIF(OFFSET(BQ19,-OFFSET(BQ19,0,-4)+1,-COLUMNS($BA:BQ)+1,38,1),BN:BN),COUNTIF(OFFSET(BQ19,-OFFSET(BQ19,0,-4)+1,-COLUMNS($BG:BQ)+1,38,1),BN:BN),)</f>
        <v>22</v>
      </c>
      <c r="BR19" s="60">
        <f t="shared" ca="1" si="10"/>
        <v>7.3333333333333334E-2</v>
      </c>
    </row>
    <row r="20" spans="2:70" ht="13.5" customHeight="1" outlineLevel="1">
      <c r="B20" s="115">
        <v>17</v>
      </c>
      <c r="C20" s="52"/>
      <c r="D20" s="52" t="str">
        <f t="shared" ca="1" si="0"/>
        <v>IT</v>
      </c>
      <c r="E20" s="41">
        <v>1</v>
      </c>
      <c r="F20" s="41">
        <v>2</v>
      </c>
      <c r="G20" s="41" t="s">
        <v>121</v>
      </c>
      <c r="H20" s="41">
        <v>3</v>
      </c>
      <c r="I20" s="52"/>
      <c r="J20" s="52" t="str">
        <f t="shared" ca="1" si="1"/>
        <v>ET</v>
      </c>
      <c r="K20" s="63">
        <v>2</v>
      </c>
      <c r="L20" s="63">
        <v>1</v>
      </c>
      <c r="M20" s="63" t="s">
        <v>31</v>
      </c>
      <c r="N20" s="63">
        <v>3</v>
      </c>
      <c r="O20" s="52"/>
      <c r="P20" s="52" t="str">
        <f t="shared" ca="1" si="2"/>
        <v>ST</v>
      </c>
      <c r="Q20" s="42"/>
      <c r="R20" s="42"/>
      <c r="S20" s="42"/>
      <c r="T20" s="42"/>
      <c r="U20" s="52"/>
      <c r="V20" s="52" t="str">
        <f t="shared" ca="1" si="3"/>
        <v>ST</v>
      </c>
      <c r="W20" s="42">
        <v>4</v>
      </c>
      <c r="X20" s="42">
        <v>2</v>
      </c>
      <c r="Y20" s="42" t="s">
        <v>31</v>
      </c>
      <c r="Z20" s="42">
        <v>6</v>
      </c>
      <c r="AA20" s="52"/>
      <c r="AB20" s="52" t="str">
        <f t="shared" ca="1" si="4"/>
        <v>ST</v>
      </c>
      <c r="AC20" s="78" t="s">
        <v>154</v>
      </c>
      <c r="AD20" s="37"/>
      <c r="AE20" s="37"/>
      <c r="AF20" s="37" t="s">
        <v>17</v>
      </c>
      <c r="AG20" s="52"/>
      <c r="AH20" s="52" t="str">
        <f t="shared" ca="1" si="5"/>
        <v>ES</v>
      </c>
      <c r="AI20" s="42"/>
      <c r="AJ20" s="42"/>
      <c r="AK20" s="42" t="s">
        <v>46</v>
      </c>
      <c r="AL20" s="42"/>
      <c r="AM20" s="52"/>
      <c r="AN20" s="52"/>
      <c r="AO20" s="52" t="str">
        <f t="shared" ca="1" si="6"/>
        <v>ES</v>
      </c>
      <c r="AP20" s="42"/>
      <c r="AQ20" s="42"/>
      <c r="AR20" s="42"/>
      <c r="AS20" s="42"/>
      <c r="AT20" s="52"/>
      <c r="AU20" s="52" t="str">
        <f t="shared" ca="1" si="7"/>
        <v>RA</v>
      </c>
      <c r="AV20" s="125" t="s">
        <v>155</v>
      </c>
      <c r="AW20" s="126"/>
      <c r="AX20" s="126"/>
      <c r="AY20" s="126" t="s">
        <v>58</v>
      </c>
      <c r="AZ20" s="52"/>
      <c r="BA20" s="52" t="str">
        <f t="shared" ca="1" si="8"/>
        <v>EK</v>
      </c>
      <c r="BB20" s="78" t="s">
        <v>156</v>
      </c>
      <c r="BC20" s="37"/>
      <c r="BD20" s="37"/>
      <c r="BE20" s="37" t="s">
        <v>43</v>
      </c>
      <c r="BF20" s="52"/>
      <c r="BG20" s="52" t="str">
        <f t="shared" ca="1" si="9"/>
        <v>••</v>
      </c>
      <c r="BH20" s="39"/>
      <c r="BI20" s="39"/>
      <c r="BJ20" s="39"/>
      <c r="BK20" s="39"/>
      <c r="BL20" s="52"/>
      <c r="BM20" s="51">
        <v>17</v>
      </c>
      <c r="BN20" s="57" t="s">
        <v>39</v>
      </c>
      <c r="BO20" s="56">
        <f ca="1">SUM(COUNTIF(OFFSET(BO20,-OFFSET(BO20,0,-2)+1,-COLUMNS($D:BO)+1,38,1),BN:BN),
COUNTIF(OFFSET(BO20,-OFFSET(BO20,0,-2)+1,-COLUMNS($P:BO)+1,38,1),BN:BN),
COUNTIF(OFFSET(BO20,-OFFSET(BO20,0,-2)+1,-COLUMNS($AB:BO)+1,38,1),BN:BN),
COUNTIF(OFFSET(BO20,-OFFSET(BO20,0,-2)+1,-COLUMNS($AO:BO)+1,38,1),BN:BN),
COUNTIF(OFFSET(BO20,-OFFSET(BO20,0,-2)+1,-COLUMNS($BA:BO)+1,38,1),BN:BN),)</f>
        <v>6</v>
      </c>
      <c r="BP20" s="56">
        <f ca="1">SUM(COUNTIF(OFFSET(BP20,-OFFSET(BP20,0,-3)+1,-COLUMNS($J:BP)+1,38,1),BN:BN),
COUNTIF(OFFSET(BP20,-OFFSET(BP20,0,-3)+1,-COLUMNS($V:BP)+1,38,1),BN:BN),
COUNTIF(OFFSET(BP20,-OFFSET(BP20,0,-3)+1,-COLUMNS($AH:BP)+1,38,1),BN:BN),
COUNTIF(OFFSET(BP20,-OFFSET(BP20,0,-3)+1,-COLUMNS($AU:BP)+1,38,1),BN:BN),
COUNTIF(OFFSET(BP20,-OFFSET(BP20,0,-3)+1,-COLUMNS($BG:BP)+1,38,1),BN:BN),)</f>
        <v>5</v>
      </c>
      <c r="BQ20" s="55">
        <f ca="1">SUM(COUNTIF(OFFSET(BQ20,-OFFSET(BQ20,0,-4)+1,-COLUMNS($D:BQ)+1,38,1),BN:BN),COUNTIF(OFFSET(BQ20,-OFFSET(BQ20,0,-4)+1,-COLUMNS($J:BQ)+1,38,1),BN:BN),COUNTIF(OFFSET(BQ20,-OFFSET(BQ20,0,-4)+1,-COLUMNS($P:BQ)+1,38,1),BN:BN),COUNTIF(OFFSET(BQ20,-OFFSET(BQ20,0,-4)+1,-COLUMNS($V:BQ)+1,38,1),BN:BN),COUNTIF(OFFSET(BQ20,-OFFSET(BQ20,0,-4)+1,-COLUMNS($AB:BQ)+1,38,1),BN:BN),COUNTIF(OFFSET(BQ20,-OFFSET(BQ20,0,-4)+1,-COLUMNS($AH:BQ)+1,38,1),BN:BN),COUNTIF(OFFSET(BQ20,-OFFSET(BQ20,0,-4)+1,-COLUMNS($AO:BQ)+1,38,1),BN:BN),COUNTIF(OFFSET(BQ20,-OFFSET(BQ20,0,-4)+1,-COLUMNS($AU:BQ)+1,38,1),BN:BN),COUNTIF(OFFSET(BQ20,-OFFSET(BQ20,0,-4)+1,-COLUMNS($BA:BQ)+1,38,1),BN:BN),COUNTIF(OFFSET(BQ20,-OFFSET(BQ20,0,-4)+1,-COLUMNS($BG:BQ)+1,38,1),BN:BN),)</f>
        <v>11</v>
      </c>
      <c r="BR20" s="54">
        <f t="shared" ca="1" si="10"/>
        <v>3.6666666666666667E-2</v>
      </c>
    </row>
    <row r="21" spans="2:70" ht="13.5" customHeight="1" outlineLevel="1">
      <c r="B21" s="115">
        <v>18</v>
      </c>
      <c r="C21" s="52"/>
      <c r="D21" s="52" t="str">
        <f t="shared" ca="1" si="0"/>
        <v>IT</v>
      </c>
      <c r="E21" s="41"/>
      <c r="F21" s="41"/>
      <c r="G21" s="41"/>
      <c r="H21" s="41"/>
      <c r="I21" s="52"/>
      <c r="J21" s="52" t="str">
        <f t="shared" ca="1" si="1"/>
        <v>ET</v>
      </c>
      <c r="K21" s="63"/>
      <c r="L21" s="63"/>
      <c r="M21" s="63"/>
      <c r="N21" s="63"/>
      <c r="O21" s="52"/>
      <c r="P21" s="52" t="str">
        <f t="shared" ca="1" si="2"/>
        <v>ST</v>
      </c>
      <c r="Q21" s="42"/>
      <c r="R21" s="42"/>
      <c r="S21" s="42"/>
      <c r="T21" s="42"/>
      <c r="U21" s="52"/>
      <c r="V21" s="52" t="str">
        <f t="shared" ca="1" si="3"/>
        <v>ST</v>
      </c>
      <c r="W21" s="42"/>
      <c r="X21" s="42"/>
      <c r="Y21" s="42"/>
      <c r="Z21" s="42"/>
      <c r="AA21" s="52"/>
      <c r="AB21" s="52" t="str">
        <f t="shared" ca="1" si="4"/>
        <v>ST</v>
      </c>
      <c r="AC21" s="42">
        <v>2</v>
      </c>
      <c r="AD21" s="42">
        <v>2</v>
      </c>
      <c r="AE21" s="42" t="s">
        <v>31</v>
      </c>
      <c r="AF21" s="42">
        <v>4</v>
      </c>
      <c r="AG21" s="52"/>
      <c r="AH21" s="52" t="str">
        <f t="shared" ca="1" si="5"/>
        <v>ES</v>
      </c>
      <c r="AI21" s="42"/>
      <c r="AJ21" s="42"/>
      <c r="AK21" s="42"/>
      <c r="AL21" s="42"/>
      <c r="AM21" s="52"/>
      <c r="AN21" s="52"/>
      <c r="AO21" s="52" t="str">
        <f t="shared" ca="1" si="6"/>
        <v>ST</v>
      </c>
      <c r="AP21" s="109" t="s">
        <v>157</v>
      </c>
      <c r="AQ21" s="108"/>
      <c r="AR21" s="108"/>
      <c r="AS21" s="108" t="s">
        <v>17</v>
      </c>
      <c r="AT21" s="52"/>
      <c r="AU21" s="52" t="str">
        <f t="shared" ca="1" si="7"/>
        <v>RA</v>
      </c>
      <c r="AV21" s="127">
        <v>0</v>
      </c>
      <c r="AW21" s="127">
        <v>2</v>
      </c>
      <c r="AX21" s="127" t="s">
        <v>121</v>
      </c>
      <c r="AY21" s="127">
        <v>2</v>
      </c>
      <c r="AZ21" s="52"/>
      <c r="BA21" s="52" t="str">
        <f t="shared" ca="1" si="8"/>
        <v>EK</v>
      </c>
      <c r="BB21" s="42">
        <v>2</v>
      </c>
      <c r="BC21" s="42">
        <v>0</v>
      </c>
      <c r="BD21" s="42" t="s">
        <v>31</v>
      </c>
      <c r="BE21" s="42">
        <v>2</v>
      </c>
      <c r="BF21" s="52"/>
      <c r="BG21" s="52" t="str">
        <f t="shared" ca="1" si="9"/>
        <v>••</v>
      </c>
      <c r="BH21" s="39"/>
      <c r="BI21" s="39"/>
      <c r="BJ21" s="39"/>
      <c r="BK21" s="39"/>
      <c r="BL21" s="52"/>
      <c r="BM21" s="51">
        <v>18</v>
      </c>
      <c r="BN21" s="57" t="s">
        <v>64</v>
      </c>
      <c r="BO21" s="56">
        <f ca="1">SUM(COUNTIF(OFFSET(BO21,-OFFSET(BO21,0,-2)+1,-COLUMNS($D:BO)+1,38,1),BN:BN),
COUNTIF(OFFSET(BO21,-OFFSET(BO21,0,-2)+1,-COLUMNS($P:BO)+1,38,1),BN:BN),
COUNTIF(OFFSET(BO21,-OFFSET(BO21,0,-2)+1,-COLUMNS($AB:BO)+1,38,1),BN:BN),
COUNTIF(OFFSET(BO21,-OFFSET(BO21,0,-2)+1,-COLUMNS($AO:BO)+1,38,1),BN:BN),
COUNTIF(OFFSET(BO21,-OFFSET(BO21,0,-2)+1,-COLUMNS($BA:BO)+1,38,1),BN:BN),)</f>
        <v>4</v>
      </c>
      <c r="BP21" s="56">
        <f ca="1">SUM(COUNTIF(OFFSET(BP21,-OFFSET(BP21,0,-3)+1,-COLUMNS($J:BP)+1,38,1),BN:BN),
COUNTIF(OFFSET(BP21,-OFFSET(BP21,0,-3)+1,-COLUMNS($V:BP)+1,38,1),BN:BN),
COUNTIF(OFFSET(BP21,-OFFSET(BP21,0,-3)+1,-COLUMNS($AH:BP)+1,38,1),BN:BN),
COUNTIF(OFFSET(BP21,-OFFSET(BP21,0,-3)+1,-COLUMNS($AU:BP)+1,38,1),BN:BN),
COUNTIF(OFFSET(BP21,-OFFSET(BP21,0,-3)+1,-COLUMNS($BG:BP)+1,38,1),BN:BN),)</f>
        <v>4</v>
      </c>
      <c r="BQ21" s="55">
        <f ca="1">SUM(COUNTIF(OFFSET(BQ21,-OFFSET(BQ21,0,-4)+1,-COLUMNS($D:BQ)+1,38,1),BN:BN),COUNTIF(OFFSET(BQ21,-OFFSET(BQ21,0,-4)+1,-COLUMNS($J:BQ)+1,38,1),BN:BN),COUNTIF(OFFSET(BQ21,-OFFSET(BQ21,0,-4)+1,-COLUMNS($P:BQ)+1,38,1),BN:BN),COUNTIF(OFFSET(BQ21,-OFFSET(BQ21,0,-4)+1,-COLUMNS($V:BQ)+1,38,1),BN:BN),COUNTIF(OFFSET(BQ21,-OFFSET(BQ21,0,-4)+1,-COLUMNS($AB:BQ)+1,38,1),BN:BN),COUNTIF(OFFSET(BQ21,-OFFSET(BQ21,0,-4)+1,-COLUMNS($AH:BQ)+1,38,1),BN:BN),COUNTIF(OFFSET(BQ21,-OFFSET(BQ21,0,-4)+1,-COLUMNS($AO:BQ)+1,38,1),BN:BN),COUNTIF(OFFSET(BQ21,-OFFSET(BQ21,0,-4)+1,-COLUMNS($AU:BQ)+1,38,1),BN:BN),COUNTIF(OFFSET(BQ21,-OFFSET(BQ21,0,-4)+1,-COLUMNS($BA:BQ)+1,38,1),BN:BN),COUNTIF(OFFSET(BQ21,-OFFSET(BQ21,0,-4)+1,-COLUMNS($BG:BQ)+1,38,1),BN:BN),)</f>
        <v>8</v>
      </c>
      <c r="BR21" s="54">
        <f t="shared" ca="1" si="10"/>
        <v>2.6666666666666668E-2</v>
      </c>
    </row>
    <row r="22" spans="2:70" ht="13.5" customHeight="1" outlineLevel="1">
      <c r="B22" s="115">
        <v>19</v>
      </c>
      <c r="C22" s="52"/>
      <c r="D22" s="52" t="str">
        <f t="shared" ca="1" si="0"/>
        <v>AG</v>
      </c>
      <c r="E22" s="72" t="s">
        <v>158</v>
      </c>
      <c r="F22" s="36"/>
      <c r="G22" s="36"/>
      <c r="H22" s="36" t="s">
        <v>49</v>
      </c>
      <c r="I22" s="52"/>
      <c r="J22" s="52" t="str">
        <f t="shared" ca="1" si="1"/>
        <v>RA</v>
      </c>
      <c r="K22" s="72" t="s">
        <v>159</v>
      </c>
      <c r="L22" s="36"/>
      <c r="M22" s="36"/>
      <c r="N22" s="36" t="s">
        <v>58</v>
      </c>
      <c r="O22" s="52"/>
      <c r="P22" s="52" t="str">
        <f t="shared" ca="1" si="2"/>
        <v>ST</v>
      </c>
      <c r="Q22" s="42"/>
      <c r="R22" s="42"/>
      <c r="S22" s="42"/>
      <c r="T22" s="42"/>
      <c r="U22" s="52"/>
      <c r="V22" s="52" t="str">
        <f t="shared" ca="1" si="3"/>
        <v>ST</v>
      </c>
      <c r="W22" s="42"/>
      <c r="X22" s="42"/>
      <c r="Y22" s="42"/>
      <c r="Z22" s="42"/>
      <c r="AA22" s="52"/>
      <c r="AB22" s="52" t="str">
        <f t="shared" ca="1" si="4"/>
        <v>ST</v>
      </c>
      <c r="AC22" s="42"/>
      <c r="AD22" s="42"/>
      <c r="AE22" s="42"/>
      <c r="AF22" s="42"/>
      <c r="AG22" s="52"/>
      <c r="AH22" s="52" t="str">
        <f t="shared" ca="1" si="5"/>
        <v>ST</v>
      </c>
      <c r="AI22" s="78" t="s">
        <v>160</v>
      </c>
      <c r="AJ22" s="37"/>
      <c r="AK22" s="37"/>
      <c r="AL22" s="37" t="s">
        <v>17</v>
      </c>
      <c r="AM22" s="52"/>
      <c r="AN22" s="52"/>
      <c r="AO22" s="52" t="str">
        <f t="shared" ca="1" si="6"/>
        <v>ST</v>
      </c>
      <c r="AP22" s="107">
        <v>2</v>
      </c>
      <c r="AQ22" s="107">
        <v>1</v>
      </c>
      <c r="AR22" s="107" t="s">
        <v>31</v>
      </c>
      <c r="AS22" s="107">
        <v>3</v>
      </c>
      <c r="AT22" s="52"/>
      <c r="AU22" s="52" t="str">
        <f t="shared" ca="1" si="7"/>
        <v>EK</v>
      </c>
      <c r="AV22" s="59" t="s">
        <v>161</v>
      </c>
      <c r="AW22" s="58"/>
      <c r="AX22" s="58"/>
      <c r="AY22" s="58" t="s">
        <v>43</v>
      </c>
      <c r="AZ22" s="52"/>
      <c r="BA22" s="52" t="str">
        <f t="shared" ca="1" si="8"/>
        <v>EK</v>
      </c>
      <c r="BB22" s="78" t="s">
        <v>162</v>
      </c>
      <c r="BC22" s="37"/>
      <c r="BD22" s="37"/>
      <c r="BE22" s="37" t="s">
        <v>43</v>
      </c>
      <c r="BF22" s="52"/>
      <c r="BG22" s="52" t="str">
        <f t="shared" ca="1" si="9"/>
        <v>••</v>
      </c>
      <c r="BH22" s="39"/>
      <c r="BI22" s="39"/>
      <c r="BJ22" s="39"/>
      <c r="BK22" s="39"/>
      <c r="BL22" s="52"/>
      <c r="BM22" s="51">
        <v>19</v>
      </c>
      <c r="BN22" s="57" t="s">
        <v>65</v>
      </c>
      <c r="BO22" s="56">
        <f ca="1">SUM(COUNTIF(OFFSET(BO22,-OFFSET(BO22,0,-2)+1,-COLUMNS($D:BO)+1,38,1),BN:BN),
COUNTIF(OFFSET(BO22,-OFFSET(BO22,0,-2)+1,-COLUMNS($P:BO)+1,38,1),BN:BN),
COUNTIF(OFFSET(BO22,-OFFSET(BO22,0,-2)+1,-COLUMNS($AB:BO)+1,38,1),BN:BN),
COUNTIF(OFFSET(BO22,-OFFSET(BO22,0,-2)+1,-COLUMNS($AO:BO)+1,38,1),BN:BN),
COUNTIF(OFFSET(BO22,-OFFSET(BO22,0,-2)+1,-COLUMNS($BA:BO)+1,38,1),BN:BN),)</f>
        <v>6</v>
      </c>
      <c r="BP22" s="56">
        <f ca="1">SUM(COUNTIF(OFFSET(BP22,-OFFSET(BP22,0,-3)+1,-COLUMNS($J:BP)+1,38,1),BN:BN),
COUNTIF(OFFSET(BP22,-OFFSET(BP22,0,-3)+1,-COLUMNS($V:BP)+1,38,1),BN:BN),
COUNTIF(OFFSET(BP22,-OFFSET(BP22,0,-3)+1,-COLUMNS($AH:BP)+1,38,1),BN:BN),
COUNTIF(OFFSET(BP22,-OFFSET(BP22,0,-3)+1,-COLUMNS($AU:BP)+1,38,1),BN:BN),
COUNTIF(OFFSET(BP22,-OFFSET(BP22,0,-3)+1,-COLUMNS($BG:BP)+1,38,1),BN:BN),)</f>
        <v>2</v>
      </c>
      <c r="BQ22" s="55">
        <f ca="1">SUM(COUNTIF(OFFSET(BQ22,-OFFSET(BQ22,0,-4)+1,-COLUMNS($D:BQ)+1,38,1),BN:BN),COUNTIF(OFFSET(BQ22,-OFFSET(BQ22,0,-4)+1,-COLUMNS($J:BQ)+1,38,1),BN:BN),COUNTIF(OFFSET(BQ22,-OFFSET(BQ22,0,-4)+1,-COLUMNS($P:BQ)+1,38,1),BN:BN),COUNTIF(OFFSET(BQ22,-OFFSET(BQ22,0,-4)+1,-COLUMNS($V:BQ)+1,38,1),BN:BN),COUNTIF(OFFSET(BQ22,-OFFSET(BQ22,0,-4)+1,-COLUMNS($AB:BQ)+1,38,1),BN:BN),COUNTIF(OFFSET(BQ22,-OFFSET(BQ22,0,-4)+1,-COLUMNS($AH:BQ)+1,38,1),BN:BN),COUNTIF(OFFSET(BQ22,-OFFSET(BQ22,0,-4)+1,-COLUMNS($AO:BQ)+1,38,1),BN:BN),COUNTIF(OFFSET(BQ22,-OFFSET(BQ22,0,-4)+1,-COLUMNS($AU:BQ)+1,38,1),BN:BN),COUNTIF(OFFSET(BQ22,-OFFSET(BQ22,0,-4)+1,-COLUMNS($BA:BQ)+1,38,1),BN:BN),COUNTIF(OFFSET(BQ22,-OFFSET(BQ22,0,-4)+1,-COLUMNS($BG:BQ)+1,38,1),BN:BN),)</f>
        <v>8</v>
      </c>
      <c r="BR22" s="54">
        <f t="shared" ca="1" si="10"/>
        <v>2.6666666666666668E-2</v>
      </c>
    </row>
    <row r="23" spans="2:70" ht="13.5" customHeight="1" outlineLevel="1">
      <c r="B23" s="115">
        <v>20</v>
      </c>
      <c r="C23" s="52"/>
      <c r="D23" s="52" t="str">
        <f t="shared" ca="1" si="0"/>
        <v>AG</v>
      </c>
      <c r="E23" s="41">
        <v>4</v>
      </c>
      <c r="F23" s="41">
        <v>2</v>
      </c>
      <c r="G23" s="41" t="s">
        <v>31</v>
      </c>
      <c r="H23" s="41">
        <v>6</v>
      </c>
      <c r="I23" s="52"/>
      <c r="J23" s="52" t="str">
        <f t="shared" ca="1" si="1"/>
        <v>RA</v>
      </c>
      <c r="K23" s="41">
        <v>0</v>
      </c>
      <c r="L23" s="41">
        <v>4</v>
      </c>
      <c r="M23" s="41" t="s">
        <v>121</v>
      </c>
      <c r="N23" s="41">
        <v>4</v>
      </c>
      <c r="O23" s="52"/>
      <c r="P23" s="52" t="str">
        <f t="shared" ca="1" si="2"/>
        <v>EG</v>
      </c>
      <c r="Q23" s="78" t="s">
        <v>163</v>
      </c>
      <c r="R23" s="37"/>
      <c r="S23" s="37"/>
      <c r="T23" s="37" t="s">
        <v>40</v>
      </c>
      <c r="U23" s="52"/>
      <c r="V23" s="52" t="str">
        <f t="shared" ca="1" si="3"/>
        <v>ST</v>
      </c>
      <c r="W23" s="42"/>
      <c r="X23" s="42"/>
      <c r="Y23" s="42"/>
      <c r="Z23" s="42"/>
      <c r="AA23" s="52"/>
      <c r="AB23" s="52" t="str">
        <f t="shared" ca="1" si="4"/>
        <v>ST</v>
      </c>
      <c r="AC23" s="42"/>
      <c r="AD23" s="42"/>
      <c r="AE23" s="42"/>
      <c r="AF23" s="42"/>
      <c r="AG23" s="52"/>
      <c r="AH23" s="52" t="str">
        <f t="shared" ca="1" si="5"/>
        <v>ST</v>
      </c>
      <c r="AI23" s="42">
        <v>2</v>
      </c>
      <c r="AJ23" s="42">
        <v>2</v>
      </c>
      <c r="AK23" s="42" t="s">
        <v>31</v>
      </c>
      <c r="AL23" s="42">
        <v>4</v>
      </c>
      <c r="AM23" s="52"/>
      <c r="AN23" s="52"/>
      <c r="AO23" s="52" t="str">
        <f t="shared" ca="1" si="6"/>
        <v>ST</v>
      </c>
      <c r="AP23" s="107"/>
      <c r="AQ23" s="107"/>
      <c r="AR23" s="107"/>
      <c r="AS23" s="107"/>
      <c r="AT23" s="52"/>
      <c r="AU23" s="52" t="str">
        <f t="shared" ca="1" si="7"/>
        <v>EK</v>
      </c>
      <c r="AV23" s="55">
        <v>2</v>
      </c>
      <c r="AW23" s="55">
        <v>0</v>
      </c>
      <c r="AX23" s="55" t="s">
        <v>31</v>
      </c>
      <c r="AY23" s="55">
        <v>2</v>
      </c>
      <c r="AZ23" s="52"/>
      <c r="BA23" s="52" t="str">
        <f t="shared" ca="1" si="8"/>
        <v>EK</v>
      </c>
      <c r="BB23" s="42">
        <v>2</v>
      </c>
      <c r="BC23" s="42">
        <v>0</v>
      </c>
      <c r="BD23" s="42" t="s">
        <v>31</v>
      </c>
      <c r="BE23" s="42">
        <v>2</v>
      </c>
      <c r="BF23" s="52"/>
      <c r="BG23" s="52" t="str">
        <f t="shared" ca="1" si="9"/>
        <v>••</v>
      </c>
      <c r="BH23" s="39"/>
      <c r="BI23" s="39"/>
      <c r="BJ23" s="39"/>
      <c r="BK23" s="39"/>
      <c r="BL23" s="52"/>
      <c r="BM23" s="51">
        <v>20</v>
      </c>
      <c r="BN23" s="57"/>
      <c r="BO23" s="56"/>
      <c r="BP23" s="56"/>
      <c r="BQ23" s="55"/>
      <c r="BR23" s="54"/>
    </row>
    <row r="24" spans="2:70" ht="13.5" customHeight="1" outlineLevel="1">
      <c r="B24" s="115">
        <v>21</v>
      </c>
      <c r="C24" s="52"/>
      <c r="D24" s="52" t="str">
        <f t="shared" ca="1" si="0"/>
        <v>AG</v>
      </c>
      <c r="E24" s="41"/>
      <c r="F24" s="41"/>
      <c r="G24" s="41"/>
      <c r="H24" s="41"/>
      <c r="I24" s="52"/>
      <c r="J24" s="52" t="str">
        <f t="shared" ca="1" si="1"/>
        <v>RA</v>
      </c>
      <c r="K24" s="41"/>
      <c r="L24" s="41"/>
      <c r="M24" s="41"/>
      <c r="N24" s="41"/>
      <c r="O24" s="52"/>
      <c r="P24" s="52" t="str">
        <f t="shared" ca="1" si="2"/>
        <v>EG</v>
      </c>
      <c r="Q24" s="42">
        <v>2</v>
      </c>
      <c r="R24" s="42">
        <v>0</v>
      </c>
      <c r="S24" s="42" t="s">
        <v>121</v>
      </c>
      <c r="T24" s="42">
        <v>2</v>
      </c>
      <c r="U24" s="52"/>
      <c r="V24" s="52" t="str">
        <f t="shared" ca="1" si="3"/>
        <v>ST</v>
      </c>
      <c r="W24" s="42"/>
      <c r="X24" s="42"/>
      <c r="Y24" s="42"/>
      <c r="Z24" s="42"/>
      <c r="AA24" s="52"/>
      <c r="AB24" s="52" t="str">
        <f t="shared" ca="1" si="4"/>
        <v>EG</v>
      </c>
      <c r="AC24" s="78" t="s">
        <v>164</v>
      </c>
      <c r="AD24" s="37"/>
      <c r="AE24" s="37"/>
      <c r="AF24" s="37" t="s">
        <v>40</v>
      </c>
      <c r="AG24" s="52"/>
      <c r="AH24" s="52" t="str">
        <f t="shared" ca="1" si="5"/>
        <v>ST</v>
      </c>
      <c r="AI24" s="42"/>
      <c r="AJ24" s="42"/>
      <c r="AK24" s="42"/>
      <c r="AL24" s="42"/>
      <c r="AM24" s="52"/>
      <c r="AN24" s="52"/>
      <c r="AO24" s="52" t="str">
        <f t="shared" ca="1" si="6"/>
        <v>EO</v>
      </c>
      <c r="AP24" s="109" t="s">
        <v>165</v>
      </c>
      <c r="AQ24" s="108"/>
      <c r="AR24" s="108"/>
      <c r="AS24" s="108" t="s">
        <v>39</v>
      </c>
      <c r="AT24" s="52"/>
      <c r="AU24" s="52" t="str">
        <f t="shared" ca="1" si="7"/>
        <v>GT</v>
      </c>
      <c r="AV24" s="59" t="s">
        <v>166</v>
      </c>
      <c r="AW24" s="58"/>
      <c r="AX24" s="58"/>
      <c r="AY24" s="58" t="s">
        <v>65</v>
      </c>
      <c r="AZ24" s="52"/>
      <c r="BA24" s="52" t="str">
        <f t="shared" ca="1" si="8"/>
        <v>RA</v>
      </c>
      <c r="BB24" s="109" t="s">
        <v>167</v>
      </c>
      <c r="BC24" s="108"/>
      <c r="BD24" s="108"/>
      <c r="BE24" s="108" t="s">
        <v>58</v>
      </c>
      <c r="BF24" s="52"/>
      <c r="BG24" s="52" t="str">
        <f t="shared" ca="1" si="9"/>
        <v>••</v>
      </c>
      <c r="BH24" s="39"/>
      <c r="BI24" s="39"/>
      <c r="BJ24" s="39"/>
      <c r="BK24" s="39"/>
      <c r="BL24" s="52"/>
      <c r="BM24" s="51">
        <v>21</v>
      </c>
      <c r="BN24" s="57" t="s">
        <v>68</v>
      </c>
      <c r="BO24" s="56">
        <f ca="1">SUM(COUNTIF(OFFSET(BO24,-OFFSET(BO24,0,-2)+1,-COLUMNS($D:BO)+1,38,1),BN:BN),
COUNTIF(OFFSET(BO24,-OFFSET(BO24,0,-2)+1,-COLUMNS($P:BO)+1,38,1),BN:BN),
COUNTIF(OFFSET(BO24,-OFFSET(BO24,0,-2)+1,-COLUMNS($AB:BO)+1,38,1),BN:BN),
COUNTIF(OFFSET(BO24,-OFFSET(BO24,0,-2)+1,-COLUMNS($AO:BO)+1,38,1),BN:BN),
COUNTIF(OFFSET(BO24,-OFFSET(BO24,0,-2)+1,-COLUMNS($BA:BO)+1,38,1),BN:BN),)</f>
        <v>10</v>
      </c>
      <c r="BP24" s="56">
        <f ca="1">SUM(COUNTIF(OFFSET(BP24,-OFFSET(BP24,0,-3)+1,-COLUMNS($J:BP)+1,38,1),BN:BN),
COUNTIF(OFFSET(BP24,-OFFSET(BP24,0,-3)+1,-COLUMNS($V:BP)+1,38,1),BN:BN),
COUNTIF(OFFSET(BP24,-OFFSET(BP24,0,-3)+1,-COLUMNS($AH:BP)+1,38,1),BN:BN),
COUNTIF(OFFSET(BP24,-OFFSET(BP24,0,-3)+1,-COLUMNS($AU:BP)+1,38,1),BN:BN),
COUNTIF(OFFSET(BP24,-OFFSET(BP24,0,-3)+1,-COLUMNS($BG:BP)+1,38,1),BN:BN),)</f>
        <v>8</v>
      </c>
      <c r="BQ24" s="55">
        <f ca="1">SUM(COUNTIF(OFFSET(BQ24,-OFFSET(BQ24,0,-4)+1,-COLUMNS($D:BQ)+1,38,1),BN:BN),COUNTIF(OFFSET(BQ24,-OFFSET(BQ24,0,-4)+1,-COLUMNS($J:BQ)+1,38,1),BN:BN),COUNTIF(OFFSET(BQ24,-OFFSET(BQ24,0,-4)+1,-COLUMNS($P:BQ)+1,38,1),BN:BN),COUNTIF(OFFSET(BQ24,-OFFSET(BQ24,0,-4)+1,-COLUMNS($V:BQ)+1,38,1),BN:BN),COUNTIF(OFFSET(BQ24,-OFFSET(BQ24,0,-4)+1,-COLUMNS($AB:BQ)+1,38,1),BN:BN),COUNTIF(OFFSET(BQ24,-OFFSET(BQ24,0,-4)+1,-COLUMNS($AH:BQ)+1,38,1),BN:BN),COUNTIF(OFFSET(BQ24,-OFFSET(BQ24,0,-4)+1,-COLUMNS($AO:BQ)+1,38,1),BN:BN),COUNTIF(OFFSET(BQ24,-OFFSET(BQ24,0,-4)+1,-COLUMNS($AU:BQ)+1,38,1),BN:BN),COUNTIF(OFFSET(BQ24,-OFFSET(BQ24,0,-4)+1,-COLUMNS($BA:BQ)+1,38,1),BN:BN),COUNTIF(OFFSET(BQ24,-OFFSET(BQ24,0,-4)+1,-COLUMNS($BG:BQ)+1,38,1),BN:BN),)</f>
        <v>18</v>
      </c>
      <c r="BR24" s="54">
        <f ca="1">BQ:BQ/$BQ$39</f>
        <v>0.06</v>
      </c>
    </row>
    <row r="25" spans="2:70" ht="13.5" customHeight="1" outlineLevel="1">
      <c r="B25" s="115">
        <v>22</v>
      </c>
      <c r="C25" s="52"/>
      <c r="D25" s="52" t="str">
        <f t="shared" ca="1" si="0"/>
        <v>AG</v>
      </c>
      <c r="E25" s="41"/>
      <c r="F25" s="41"/>
      <c r="G25" s="41"/>
      <c r="H25" s="41"/>
      <c r="I25" s="52"/>
      <c r="J25" s="52" t="str">
        <f t="shared" ca="1" si="1"/>
        <v>RA</v>
      </c>
      <c r="K25" s="41"/>
      <c r="L25" s="41"/>
      <c r="M25" s="41"/>
      <c r="N25" s="41"/>
      <c r="O25" s="52"/>
      <c r="P25" s="52" t="str">
        <f t="shared" ca="1" si="2"/>
        <v>ET</v>
      </c>
      <c r="Q25" s="68" t="s">
        <v>168</v>
      </c>
      <c r="R25" s="67"/>
      <c r="S25" s="67"/>
      <c r="T25" s="67" t="s">
        <v>54</v>
      </c>
      <c r="U25" s="52"/>
      <c r="V25" s="52" t="str">
        <f t="shared" ca="1" si="3"/>
        <v>ET</v>
      </c>
      <c r="W25" s="68" t="s">
        <v>169</v>
      </c>
      <c r="X25" s="67"/>
      <c r="Y25" s="67"/>
      <c r="Z25" s="67" t="s">
        <v>54</v>
      </c>
      <c r="AA25" s="52"/>
      <c r="AB25" s="52" t="str">
        <f t="shared" ca="1" si="4"/>
        <v>EG</v>
      </c>
      <c r="AC25" s="42">
        <v>2</v>
      </c>
      <c r="AD25" s="42">
        <v>0</v>
      </c>
      <c r="AE25" s="42" t="s">
        <v>31</v>
      </c>
      <c r="AF25" s="42">
        <v>2</v>
      </c>
      <c r="AG25" s="52"/>
      <c r="AH25" s="52" t="str">
        <f t="shared" ca="1" si="5"/>
        <v>ST</v>
      </c>
      <c r="AI25" s="42"/>
      <c r="AJ25" s="42"/>
      <c r="AK25" s="42"/>
      <c r="AL25" s="42"/>
      <c r="AM25" s="52"/>
      <c r="AN25" s="52"/>
      <c r="AO25" s="52" t="str">
        <f t="shared" ca="1" si="6"/>
        <v>EO</v>
      </c>
      <c r="AP25" s="107">
        <v>2</v>
      </c>
      <c r="AQ25" s="107">
        <v>0</v>
      </c>
      <c r="AR25" s="107" t="s">
        <v>31</v>
      </c>
      <c r="AS25" s="107">
        <v>2</v>
      </c>
      <c r="AT25" s="52"/>
      <c r="AU25" s="52" t="str">
        <f t="shared" ca="1" si="7"/>
        <v>GT</v>
      </c>
      <c r="AV25" s="55">
        <v>2</v>
      </c>
      <c r="AW25" s="55">
        <v>0</v>
      </c>
      <c r="AX25" s="55" t="s">
        <v>31</v>
      </c>
      <c r="AY25" s="55">
        <v>2</v>
      </c>
      <c r="AZ25" s="52"/>
      <c r="BA25" s="52" t="str">
        <f t="shared" ca="1" si="8"/>
        <v>RA</v>
      </c>
      <c r="BB25" s="107">
        <v>0</v>
      </c>
      <c r="BC25" s="107">
        <v>2</v>
      </c>
      <c r="BD25" s="107" t="s">
        <v>121</v>
      </c>
      <c r="BE25" s="107">
        <v>2</v>
      </c>
      <c r="BF25" s="52"/>
      <c r="BG25" s="52" t="str">
        <f t="shared" ca="1" si="9"/>
        <v>••</v>
      </c>
      <c r="BH25" s="39"/>
      <c r="BI25" s="39"/>
      <c r="BJ25" s="39"/>
      <c r="BK25" s="39"/>
      <c r="BL25" s="52"/>
      <c r="BM25" s="51">
        <v>22</v>
      </c>
    </row>
    <row r="26" spans="2:70" ht="13.5" customHeight="1" outlineLevel="1">
      <c r="B26" s="115">
        <v>23</v>
      </c>
      <c r="C26" s="52"/>
      <c r="D26" s="52" t="str">
        <f t="shared" ca="1" si="0"/>
        <v>AG</v>
      </c>
      <c r="E26" s="41"/>
      <c r="F26" s="41"/>
      <c r="G26" s="41"/>
      <c r="H26" s="41"/>
      <c r="I26" s="52"/>
      <c r="J26" s="52" t="str">
        <f t="shared" ca="1" si="1"/>
        <v>AG</v>
      </c>
      <c r="K26" s="72" t="s">
        <v>170</v>
      </c>
      <c r="L26" s="36"/>
      <c r="M26" s="36"/>
      <c r="N26" s="36" t="s">
        <v>49</v>
      </c>
      <c r="O26" s="52"/>
      <c r="P26" s="52" t="str">
        <f t="shared" ca="1" si="2"/>
        <v>ET</v>
      </c>
      <c r="Q26" s="63">
        <v>2</v>
      </c>
      <c r="R26" s="63">
        <v>1</v>
      </c>
      <c r="S26" s="63" t="s">
        <v>31</v>
      </c>
      <c r="T26" s="63">
        <v>3</v>
      </c>
      <c r="U26" s="52"/>
      <c r="V26" s="52" t="str">
        <f t="shared" ca="1" si="3"/>
        <v>ET</v>
      </c>
      <c r="W26" s="63">
        <v>2</v>
      </c>
      <c r="X26" s="63">
        <v>1</v>
      </c>
      <c r="Y26" s="63" t="s">
        <v>121</v>
      </c>
      <c r="Z26" s="63">
        <v>3</v>
      </c>
      <c r="AA26" s="52"/>
      <c r="AB26" s="52" t="str">
        <f t="shared" ca="1" si="4"/>
        <v>ET</v>
      </c>
      <c r="AC26" s="68" t="s">
        <v>171</v>
      </c>
      <c r="AD26" s="67"/>
      <c r="AE26" s="67"/>
      <c r="AF26" s="67" t="s">
        <v>54</v>
      </c>
      <c r="AG26" s="52"/>
      <c r="AH26" s="52" t="str">
        <f t="shared" ca="1" si="5"/>
        <v>EG</v>
      </c>
      <c r="AI26" s="78" t="s">
        <v>172</v>
      </c>
      <c r="AJ26" s="37"/>
      <c r="AK26" s="37"/>
      <c r="AL26" s="37" t="s">
        <v>40</v>
      </c>
      <c r="AM26" s="52"/>
      <c r="AN26" s="52"/>
      <c r="AO26" s="52" t="str">
        <f t="shared" ca="1" si="6"/>
        <v>ET</v>
      </c>
      <c r="AP26" s="86" t="s">
        <v>173</v>
      </c>
      <c r="AQ26" s="85"/>
      <c r="AR26" s="85"/>
      <c r="AS26" s="85" t="s">
        <v>54</v>
      </c>
      <c r="AT26" s="52"/>
      <c r="AU26" s="52" t="str">
        <f t="shared" ca="1" si="7"/>
        <v>VT</v>
      </c>
      <c r="AV26" s="128" t="s">
        <v>174</v>
      </c>
      <c r="AW26" s="129"/>
      <c r="AX26" s="129"/>
      <c r="AY26" s="129" t="s">
        <v>68</v>
      </c>
      <c r="AZ26" s="52"/>
      <c r="BA26" s="52" t="str">
        <f t="shared" ca="1" si="8"/>
        <v>VT</v>
      </c>
      <c r="BB26" s="128" t="s">
        <v>174</v>
      </c>
      <c r="BC26" s="129"/>
      <c r="BD26" s="129"/>
      <c r="BE26" s="129" t="s">
        <v>68</v>
      </c>
      <c r="BF26" s="52"/>
      <c r="BG26" s="52" t="str">
        <f t="shared" ca="1" si="9"/>
        <v>••</v>
      </c>
      <c r="BH26" s="39"/>
      <c r="BI26" s="39"/>
      <c r="BJ26" s="39"/>
      <c r="BK26" s="39"/>
      <c r="BL26" s="52"/>
      <c r="BM26" s="51">
        <v>23</v>
      </c>
    </row>
    <row r="27" spans="2:70" ht="13.5" customHeight="1" outlineLevel="1">
      <c r="B27" s="115">
        <v>24</v>
      </c>
      <c r="C27" s="52"/>
      <c r="D27" s="52" t="str">
        <f t="shared" ca="1" si="0"/>
        <v>AG</v>
      </c>
      <c r="E27" s="41"/>
      <c r="F27" s="41"/>
      <c r="G27" s="41"/>
      <c r="H27" s="41"/>
      <c r="I27" s="52"/>
      <c r="J27" s="52" t="str">
        <f t="shared" ca="1" si="1"/>
        <v>AG</v>
      </c>
      <c r="K27" s="41">
        <v>2</v>
      </c>
      <c r="L27" s="41">
        <v>2</v>
      </c>
      <c r="M27" s="41" t="s">
        <v>31</v>
      </c>
      <c r="N27" s="41">
        <v>4</v>
      </c>
      <c r="O27" s="52"/>
      <c r="P27" s="52" t="str">
        <f t="shared" ca="1" si="2"/>
        <v>ET</v>
      </c>
      <c r="Q27" s="63"/>
      <c r="R27" s="63"/>
      <c r="S27" s="63"/>
      <c r="T27" s="63"/>
      <c r="U27" s="52"/>
      <c r="V27" s="52" t="str">
        <f t="shared" ca="1" si="3"/>
        <v>ET</v>
      </c>
      <c r="W27" s="63"/>
      <c r="X27" s="63"/>
      <c r="Y27" s="63" t="s">
        <v>46</v>
      </c>
      <c r="Z27" s="63"/>
      <c r="AA27" s="52"/>
      <c r="AB27" s="52" t="str">
        <f t="shared" ca="1" si="4"/>
        <v>ET</v>
      </c>
      <c r="AC27" s="63">
        <v>2</v>
      </c>
      <c r="AD27" s="63">
        <v>1</v>
      </c>
      <c r="AE27" s="63" t="s">
        <v>31</v>
      </c>
      <c r="AF27" s="63">
        <v>3</v>
      </c>
      <c r="AG27" s="52"/>
      <c r="AH27" s="52" t="str">
        <f t="shared" ca="1" si="5"/>
        <v>EG</v>
      </c>
      <c r="AI27" s="42">
        <v>2</v>
      </c>
      <c r="AJ27" s="42">
        <v>0</v>
      </c>
      <c r="AK27" s="42" t="s">
        <v>31</v>
      </c>
      <c r="AL27" s="42">
        <v>2</v>
      </c>
      <c r="AM27" s="52"/>
      <c r="AN27" s="52"/>
      <c r="AO27" s="52" t="str">
        <f t="shared" ca="1" si="6"/>
        <v>ET</v>
      </c>
      <c r="AP27" s="124">
        <v>2</v>
      </c>
      <c r="AQ27" s="124">
        <v>0</v>
      </c>
      <c r="AR27" s="124" t="s">
        <v>31</v>
      </c>
      <c r="AS27" s="124">
        <v>2</v>
      </c>
      <c r="AT27" s="52"/>
      <c r="AU27" s="52" t="str">
        <f t="shared" ca="1" si="7"/>
        <v>VT</v>
      </c>
      <c r="AV27" s="130"/>
      <c r="AW27" s="130"/>
      <c r="AX27" s="130"/>
      <c r="AY27" s="130"/>
      <c r="AZ27" s="52"/>
      <c r="BA27" s="52" t="str">
        <f t="shared" ca="1" si="8"/>
        <v>VT</v>
      </c>
      <c r="BB27" s="130"/>
      <c r="BC27" s="130"/>
      <c r="BD27" s="130"/>
      <c r="BE27" s="130"/>
      <c r="BF27" s="52"/>
      <c r="BG27" s="52" t="str">
        <f t="shared" ca="1" si="9"/>
        <v>••</v>
      </c>
      <c r="BH27" s="39"/>
      <c r="BI27" s="39"/>
      <c r="BJ27" s="39"/>
      <c r="BK27" s="39"/>
      <c r="BL27" s="52"/>
      <c r="BM27" s="51">
        <v>24</v>
      </c>
    </row>
    <row r="28" spans="2:70" ht="13.5" customHeight="1" outlineLevel="1">
      <c r="B28" s="115">
        <v>25</v>
      </c>
      <c r="C28" s="52"/>
      <c r="D28" s="52" t="str">
        <f t="shared" ca="1" si="0"/>
        <v>TE</v>
      </c>
      <c r="E28" s="59" t="s">
        <v>73</v>
      </c>
      <c r="F28" s="58"/>
      <c r="G28" s="59"/>
      <c r="H28" s="58" t="s">
        <v>64</v>
      </c>
      <c r="I28" s="52"/>
      <c r="J28" s="52" t="str">
        <f t="shared" ca="1" si="1"/>
        <v>AG</v>
      </c>
      <c r="K28" s="41"/>
      <c r="L28" s="41"/>
      <c r="M28" s="41"/>
      <c r="N28" s="41"/>
      <c r="O28" s="52"/>
      <c r="P28" s="52" t="str">
        <f t="shared" ca="1" si="2"/>
        <v>RA</v>
      </c>
      <c r="Q28" s="72" t="s">
        <v>159</v>
      </c>
      <c r="R28" s="36"/>
      <c r="S28" s="36"/>
      <c r="T28" s="36" t="s">
        <v>58</v>
      </c>
      <c r="U28" s="52"/>
      <c r="V28" s="52" t="str">
        <f t="shared" ca="1" si="3"/>
        <v>RA</v>
      </c>
      <c r="W28" s="72" t="s">
        <v>159</v>
      </c>
      <c r="X28" s="36"/>
      <c r="Y28" s="36"/>
      <c r="Z28" s="36" t="s">
        <v>58</v>
      </c>
      <c r="AA28" s="52"/>
      <c r="AB28" s="52" t="str">
        <f t="shared" ca="1" si="4"/>
        <v>ET</v>
      </c>
      <c r="AC28" s="63"/>
      <c r="AD28" s="63"/>
      <c r="AE28" s="63"/>
      <c r="AF28" s="63"/>
      <c r="AG28" s="52"/>
      <c r="AH28" s="52" t="str">
        <f t="shared" ca="1" si="5"/>
        <v>ET</v>
      </c>
      <c r="AI28" s="68" t="s">
        <v>175</v>
      </c>
      <c r="AJ28" s="67"/>
      <c r="AK28" s="67"/>
      <c r="AL28" s="67" t="s">
        <v>54</v>
      </c>
      <c r="AM28" s="52"/>
      <c r="AN28" s="52"/>
      <c r="AO28" s="52" t="str">
        <f t="shared" ca="1" si="6"/>
        <v>RA</v>
      </c>
      <c r="AP28" s="125" t="s">
        <v>176</v>
      </c>
      <c r="AQ28" s="126"/>
      <c r="AR28" s="126"/>
      <c r="AS28" s="126" t="s">
        <v>58</v>
      </c>
      <c r="AT28" s="52"/>
      <c r="AU28" s="52" t="str">
        <f t="shared" ca="1" si="7"/>
        <v>VT</v>
      </c>
      <c r="AV28" s="130"/>
      <c r="AW28" s="130"/>
      <c r="AX28" s="130"/>
      <c r="AY28" s="130"/>
      <c r="AZ28" s="52"/>
      <c r="BA28" s="52" t="str">
        <f t="shared" ca="1" si="8"/>
        <v>VT</v>
      </c>
      <c r="BB28" s="130"/>
      <c r="BC28" s="130"/>
      <c r="BD28" s="130"/>
      <c r="BE28" s="130"/>
      <c r="BF28" s="52"/>
      <c r="BG28" s="52" t="str">
        <f t="shared" ca="1" si="9"/>
        <v>••</v>
      </c>
      <c r="BH28" s="39"/>
      <c r="BI28" s="39"/>
      <c r="BJ28" s="39"/>
      <c r="BK28" s="39"/>
      <c r="BL28" s="52"/>
      <c r="BM28" s="51">
        <v>25</v>
      </c>
    </row>
    <row r="29" spans="2:70" ht="13.5" customHeight="1" outlineLevel="1">
      <c r="B29" s="115">
        <v>26</v>
      </c>
      <c r="C29" s="52"/>
      <c r="D29" s="52" t="str">
        <f t="shared" ca="1" si="0"/>
        <v>TE</v>
      </c>
      <c r="E29" s="55">
        <v>2</v>
      </c>
      <c r="F29" s="55">
        <v>2</v>
      </c>
      <c r="G29" s="55" t="s">
        <v>31</v>
      </c>
      <c r="H29" s="55">
        <v>4</v>
      </c>
      <c r="I29" s="52"/>
      <c r="J29" s="52" t="str">
        <f t="shared" ca="1" si="1"/>
        <v>AG</v>
      </c>
      <c r="K29" s="41"/>
      <c r="L29" s="41"/>
      <c r="M29" s="41"/>
      <c r="N29" s="41"/>
      <c r="O29" s="52"/>
      <c r="P29" s="52" t="str">
        <f t="shared" ca="1" si="2"/>
        <v>RA</v>
      </c>
      <c r="Q29" s="41">
        <v>0</v>
      </c>
      <c r="R29" s="41">
        <v>4</v>
      </c>
      <c r="S29" s="41" t="s">
        <v>121</v>
      </c>
      <c r="T29" s="41">
        <v>4</v>
      </c>
      <c r="U29" s="52"/>
      <c r="V29" s="52" t="str">
        <f t="shared" ca="1" si="3"/>
        <v>RA</v>
      </c>
      <c r="W29" s="41">
        <v>0</v>
      </c>
      <c r="X29" s="41">
        <v>3</v>
      </c>
      <c r="Y29" s="41" t="s">
        <v>121</v>
      </c>
      <c r="Z29" s="41">
        <v>3</v>
      </c>
      <c r="AA29" s="52"/>
      <c r="AB29" s="52" t="str">
        <f t="shared" ca="1" si="4"/>
        <v>RA</v>
      </c>
      <c r="AC29" s="72" t="s">
        <v>177</v>
      </c>
      <c r="AD29" s="36"/>
      <c r="AE29" s="36"/>
      <c r="AF29" s="36" t="s">
        <v>58</v>
      </c>
      <c r="AG29" s="52"/>
      <c r="AH29" s="52" t="str">
        <f t="shared" ca="1" si="5"/>
        <v>ET</v>
      </c>
      <c r="AI29" s="63">
        <v>2</v>
      </c>
      <c r="AJ29" s="63">
        <v>1</v>
      </c>
      <c r="AK29" s="63" t="s">
        <v>31</v>
      </c>
      <c r="AL29" s="63">
        <v>3</v>
      </c>
      <c r="AM29" s="52"/>
      <c r="AN29" s="52"/>
      <c r="AO29" s="52" t="str">
        <f t="shared" ca="1" si="6"/>
        <v>RA</v>
      </c>
      <c r="AP29" s="127">
        <v>0</v>
      </c>
      <c r="AQ29" s="127">
        <v>2</v>
      </c>
      <c r="AR29" s="127" t="s">
        <v>121</v>
      </c>
      <c r="AS29" s="127">
        <v>2</v>
      </c>
      <c r="AT29" s="52"/>
      <c r="AU29" s="52" t="str">
        <f t="shared" ca="1" si="7"/>
        <v>VT</v>
      </c>
      <c r="AV29" s="130"/>
      <c r="AW29" s="130"/>
      <c r="AX29" s="130"/>
      <c r="AY29" s="130"/>
      <c r="AZ29" s="52"/>
      <c r="BA29" s="52" t="str">
        <f t="shared" ca="1" si="8"/>
        <v>VT</v>
      </c>
      <c r="BB29" s="130"/>
      <c r="BC29" s="130"/>
      <c r="BD29" s="130"/>
      <c r="BE29" s="130"/>
      <c r="BF29" s="52"/>
      <c r="BG29" s="52" t="str">
        <f t="shared" ca="1" si="9"/>
        <v>••</v>
      </c>
      <c r="BH29" s="39"/>
      <c r="BI29" s="39"/>
      <c r="BJ29" s="39"/>
      <c r="BK29" s="39"/>
      <c r="BL29" s="52"/>
      <c r="BM29" s="51">
        <v>26</v>
      </c>
    </row>
    <row r="30" spans="2:70" ht="13.5" customHeight="1" outlineLevel="1">
      <c r="B30" s="115">
        <v>27</v>
      </c>
      <c r="C30" s="52"/>
      <c r="D30" s="52" t="str">
        <f t="shared" ca="1" si="0"/>
        <v>TE</v>
      </c>
      <c r="E30" s="55"/>
      <c r="F30" s="55"/>
      <c r="G30" s="55"/>
      <c r="H30" s="55"/>
      <c r="I30" s="52"/>
      <c r="J30" s="52" t="str">
        <f t="shared" ca="1" si="1"/>
        <v>TE</v>
      </c>
      <c r="K30" s="59" t="s">
        <v>73</v>
      </c>
      <c r="L30" s="58"/>
      <c r="M30" s="59"/>
      <c r="N30" s="58" t="s">
        <v>64</v>
      </c>
      <c r="O30" s="52"/>
      <c r="P30" s="52" t="str">
        <f t="shared" ca="1" si="2"/>
        <v>RA</v>
      </c>
      <c r="Q30" s="41"/>
      <c r="R30" s="41"/>
      <c r="S30" s="41"/>
      <c r="T30" s="41"/>
      <c r="U30" s="52"/>
      <c r="V30" s="52" t="str">
        <f t="shared" ca="1" si="3"/>
        <v>RA</v>
      </c>
      <c r="W30" s="41"/>
      <c r="X30" s="41"/>
      <c r="Y30" s="41"/>
      <c r="Z30" s="41"/>
      <c r="AA30" s="52"/>
      <c r="AB30" s="52" t="str">
        <f t="shared" ca="1" si="4"/>
        <v>RA</v>
      </c>
      <c r="AC30" s="41">
        <v>0</v>
      </c>
      <c r="AD30" s="41">
        <v>2</v>
      </c>
      <c r="AE30" s="41" t="s">
        <v>121</v>
      </c>
      <c r="AF30" s="41">
        <v>2</v>
      </c>
      <c r="AG30" s="52"/>
      <c r="AH30" s="52" t="str">
        <f t="shared" ca="1" si="5"/>
        <v>ET</v>
      </c>
      <c r="AI30" s="63"/>
      <c r="AJ30" s="63"/>
      <c r="AK30" s="63"/>
      <c r="AL30" s="63"/>
      <c r="AM30" s="52"/>
      <c r="AN30" s="52"/>
      <c r="AO30" s="52" t="str">
        <f t="shared" ca="1" si="6"/>
        <v>GT</v>
      </c>
      <c r="AP30" s="59" t="s">
        <v>178</v>
      </c>
      <c r="AQ30" s="58"/>
      <c r="AR30" s="58"/>
      <c r="AS30" s="58" t="s">
        <v>65</v>
      </c>
      <c r="AT30" s="52"/>
      <c r="AU30" s="52" t="str">
        <f t="shared" ca="1" si="7"/>
        <v>VT</v>
      </c>
      <c r="AV30" s="130"/>
      <c r="AW30" s="130"/>
      <c r="AX30" s="130"/>
      <c r="AY30" s="130"/>
      <c r="AZ30" s="52"/>
      <c r="BA30" s="52" t="str">
        <f t="shared" ca="1" si="8"/>
        <v>VT</v>
      </c>
      <c r="BB30" s="130"/>
      <c r="BC30" s="130"/>
      <c r="BD30" s="130"/>
      <c r="BE30" s="130"/>
      <c r="BF30" s="52"/>
      <c r="BG30" s="52" t="str">
        <f t="shared" ca="1" si="9"/>
        <v>••</v>
      </c>
      <c r="BH30" s="39"/>
      <c r="BI30" s="39"/>
      <c r="BJ30" s="39"/>
      <c r="BK30" s="39"/>
      <c r="BL30" s="52"/>
      <c r="BM30" s="51">
        <v>27</v>
      </c>
    </row>
    <row r="31" spans="2:70" ht="13.5" customHeight="1" outlineLevel="1">
      <c r="B31" s="115">
        <v>28</v>
      </c>
      <c r="C31" s="52"/>
      <c r="D31" s="52" t="str">
        <f t="shared" ca="1" si="0"/>
        <v>TE</v>
      </c>
      <c r="E31" s="55"/>
      <c r="F31" s="55"/>
      <c r="G31" s="55"/>
      <c r="H31" s="55"/>
      <c r="I31" s="52"/>
      <c r="J31" s="52" t="str">
        <f t="shared" ca="1" si="1"/>
        <v>TE</v>
      </c>
      <c r="K31" s="55">
        <v>2</v>
      </c>
      <c r="L31" s="55">
        <v>2</v>
      </c>
      <c r="M31" s="55" t="s">
        <v>31</v>
      </c>
      <c r="N31" s="55">
        <v>4</v>
      </c>
      <c r="O31" s="52"/>
      <c r="P31" s="52" t="str">
        <f t="shared" ca="1" si="2"/>
        <v>RA</v>
      </c>
      <c r="Q31" s="41"/>
      <c r="R31" s="41"/>
      <c r="S31" s="41"/>
      <c r="T31" s="41"/>
      <c r="U31" s="52"/>
      <c r="V31" s="52" t="str">
        <f t="shared" ca="1" si="3"/>
        <v>IT</v>
      </c>
      <c r="W31" s="72" t="s">
        <v>179</v>
      </c>
      <c r="X31" s="36"/>
      <c r="Y31" s="36"/>
      <c r="Z31" s="36" t="s">
        <v>56</v>
      </c>
      <c r="AA31" s="52"/>
      <c r="AB31" s="52" t="str">
        <f t="shared" ca="1" si="4"/>
        <v>IT</v>
      </c>
      <c r="AC31" s="72" t="s">
        <v>180</v>
      </c>
      <c r="AD31" s="36"/>
      <c r="AE31" s="36"/>
      <c r="AF31" s="36" t="s">
        <v>56</v>
      </c>
      <c r="AG31" s="52"/>
      <c r="AH31" s="52" t="str">
        <f t="shared" ca="1" si="5"/>
        <v>RA</v>
      </c>
      <c r="AI31" s="72" t="s">
        <v>181</v>
      </c>
      <c r="AJ31" s="36"/>
      <c r="AK31" s="36"/>
      <c r="AL31" s="36" t="s">
        <v>58</v>
      </c>
      <c r="AM31" s="52"/>
      <c r="AN31" s="52"/>
      <c r="AO31" s="52" t="str">
        <f t="shared" ca="1" si="6"/>
        <v>GT</v>
      </c>
      <c r="AP31" s="55">
        <v>2</v>
      </c>
      <c r="AQ31" s="55">
        <v>0</v>
      </c>
      <c r="AR31" s="55" t="s">
        <v>121</v>
      </c>
      <c r="AS31" s="55">
        <v>2</v>
      </c>
      <c r="AT31" s="52"/>
      <c r="AU31" s="52" t="str">
        <f t="shared" ca="1" si="7"/>
        <v>VT</v>
      </c>
      <c r="AV31" s="130"/>
      <c r="AW31" s="130"/>
      <c r="AX31" s="130"/>
      <c r="AY31" s="130"/>
      <c r="AZ31" s="52"/>
      <c r="BA31" s="52" t="str">
        <f t="shared" ca="1" si="8"/>
        <v>VT</v>
      </c>
      <c r="BB31" s="130"/>
      <c r="BC31" s="130"/>
      <c r="BD31" s="130"/>
      <c r="BE31" s="130"/>
      <c r="BF31" s="52"/>
      <c r="BG31" s="52" t="str">
        <f t="shared" ca="1" si="9"/>
        <v>••</v>
      </c>
      <c r="BH31" s="39"/>
      <c r="BI31" s="39"/>
      <c r="BJ31" s="39"/>
      <c r="BK31" s="39"/>
      <c r="BL31" s="52"/>
      <c r="BM31" s="51">
        <v>28</v>
      </c>
    </row>
    <row r="32" spans="2:70" ht="13.5" customHeight="1" outlineLevel="1">
      <c r="B32" s="115">
        <v>29</v>
      </c>
      <c r="C32" s="52"/>
      <c r="D32" s="52" t="str">
        <f t="shared" ca="1" si="0"/>
        <v>GT</v>
      </c>
      <c r="E32" s="59" t="s">
        <v>83</v>
      </c>
      <c r="F32" s="58"/>
      <c r="G32" s="58"/>
      <c r="H32" s="58" t="s">
        <v>65</v>
      </c>
      <c r="I32" s="52"/>
      <c r="J32" s="52" t="str">
        <f t="shared" ca="1" si="1"/>
        <v>TE</v>
      </c>
      <c r="K32" s="55"/>
      <c r="L32" s="55"/>
      <c r="M32" s="55"/>
      <c r="N32" s="55"/>
      <c r="O32" s="52"/>
      <c r="P32" s="52" t="str">
        <f t="shared" ca="1" si="2"/>
        <v>GT</v>
      </c>
      <c r="Q32" s="59" t="s">
        <v>182</v>
      </c>
      <c r="R32" s="58"/>
      <c r="S32" s="58"/>
      <c r="T32" s="58" t="s">
        <v>65</v>
      </c>
      <c r="U32" s="52"/>
      <c r="V32" s="52" t="str">
        <f t="shared" ca="1" si="3"/>
        <v>IT</v>
      </c>
      <c r="W32" s="41">
        <v>1</v>
      </c>
      <c r="X32" s="41">
        <v>2</v>
      </c>
      <c r="Y32" s="41" t="s">
        <v>31</v>
      </c>
      <c r="Z32" s="41">
        <v>3</v>
      </c>
      <c r="AA32" s="52"/>
      <c r="AB32" s="52" t="str">
        <f t="shared" ca="1" si="4"/>
        <v>IT</v>
      </c>
      <c r="AC32" s="41">
        <v>1</v>
      </c>
      <c r="AD32" s="41">
        <v>2</v>
      </c>
      <c r="AE32" s="41" t="s">
        <v>31</v>
      </c>
      <c r="AF32" s="41">
        <v>3</v>
      </c>
      <c r="AG32" s="52"/>
      <c r="AH32" s="52" t="str">
        <f t="shared" ca="1" si="5"/>
        <v>RA</v>
      </c>
      <c r="AI32" s="41">
        <v>0</v>
      </c>
      <c r="AJ32" s="41">
        <v>2</v>
      </c>
      <c r="AK32" s="41" t="s">
        <v>121</v>
      </c>
      <c r="AL32" s="41">
        <v>2</v>
      </c>
      <c r="AM32" s="52"/>
      <c r="AN32" s="52"/>
      <c r="AO32" s="52" t="str">
        <f t="shared" ca="1" si="6"/>
        <v>VT</v>
      </c>
      <c r="AP32" s="128" t="s">
        <v>174</v>
      </c>
      <c r="AQ32" s="129"/>
      <c r="AR32" s="129"/>
      <c r="AS32" s="129" t="s">
        <v>68</v>
      </c>
      <c r="AT32" s="52"/>
      <c r="AU32" s="52" t="str">
        <f t="shared" ca="1" si="7"/>
        <v>VT</v>
      </c>
      <c r="AV32" s="130"/>
      <c r="AW32" s="130"/>
      <c r="AX32" s="130"/>
      <c r="AY32" s="130"/>
      <c r="AZ32" s="52"/>
      <c r="BA32" s="52" t="str">
        <f t="shared" ca="1" si="8"/>
        <v>VT</v>
      </c>
      <c r="BB32" s="130"/>
      <c r="BC32" s="130"/>
      <c r="BD32" s="130"/>
      <c r="BE32" s="130"/>
      <c r="BF32" s="52"/>
      <c r="BG32" s="52" t="str">
        <f t="shared" ca="1" si="9"/>
        <v>••</v>
      </c>
      <c r="BH32" s="39"/>
      <c r="BI32" s="39"/>
      <c r="BJ32" s="39"/>
      <c r="BK32" s="39"/>
      <c r="BL32" s="52"/>
      <c r="BM32" s="51">
        <v>29</v>
      </c>
      <c r="BN32" s="76" t="s">
        <v>81</v>
      </c>
      <c r="BO32" s="77" t="s">
        <v>12</v>
      </c>
      <c r="BP32" s="77" t="s">
        <v>13</v>
      </c>
      <c r="BQ32" s="76" t="s">
        <v>14</v>
      </c>
      <c r="BR32" s="76" t="s">
        <v>15</v>
      </c>
    </row>
    <row r="33" spans="2:70" ht="13.5" customHeight="1" outlineLevel="1">
      <c r="B33" s="115">
        <v>30</v>
      </c>
      <c r="C33" s="52"/>
      <c r="D33" s="52" t="str">
        <f t="shared" ca="1" si="0"/>
        <v>GT</v>
      </c>
      <c r="E33" s="55">
        <v>2</v>
      </c>
      <c r="F33" s="55">
        <v>0</v>
      </c>
      <c r="G33" s="55" t="s">
        <v>121</v>
      </c>
      <c r="H33" s="55">
        <v>2</v>
      </c>
      <c r="I33" s="52"/>
      <c r="J33" s="52" t="str">
        <f t="shared" ca="1" si="1"/>
        <v>TE</v>
      </c>
      <c r="K33" s="55"/>
      <c r="L33" s="55"/>
      <c r="M33" s="55"/>
      <c r="N33" s="55"/>
      <c r="O33" s="52"/>
      <c r="P33" s="52" t="str">
        <f t="shared" ca="1" si="2"/>
        <v>GT</v>
      </c>
      <c r="Q33" s="55">
        <v>2</v>
      </c>
      <c r="R33" s="55">
        <v>0</v>
      </c>
      <c r="S33" s="55" t="s">
        <v>121</v>
      </c>
      <c r="T33" s="55">
        <v>2</v>
      </c>
      <c r="U33" s="52"/>
      <c r="V33" s="52" t="str">
        <f t="shared" ca="1" si="3"/>
        <v>IT</v>
      </c>
      <c r="W33" s="41"/>
      <c r="X33" s="41"/>
      <c r="Y33" s="41"/>
      <c r="Z33" s="41"/>
      <c r="AA33" s="52"/>
      <c r="AB33" s="52" t="str">
        <f t="shared" ca="1" si="4"/>
        <v>IT</v>
      </c>
      <c r="AC33" s="41"/>
      <c r="AD33" s="41"/>
      <c r="AE33" s="41"/>
      <c r="AF33" s="41"/>
      <c r="AG33" s="52"/>
      <c r="AH33" s="52" t="str">
        <f t="shared" ca="1" si="5"/>
        <v>RA</v>
      </c>
      <c r="AI33" s="46"/>
      <c r="AJ33" s="33"/>
      <c r="AK33" s="33"/>
      <c r="AL33" s="33"/>
      <c r="AM33" s="52"/>
      <c r="AN33" s="52"/>
      <c r="AO33" s="52" t="str">
        <f t="shared" ca="1" si="6"/>
        <v>VT</v>
      </c>
      <c r="AP33" s="130"/>
      <c r="AQ33" s="130"/>
      <c r="AR33" s="130"/>
      <c r="AS33" s="130"/>
      <c r="AT33" s="52"/>
      <c r="AU33" s="52" t="str">
        <f t="shared" ca="1" si="7"/>
        <v>VT</v>
      </c>
      <c r="AV33" s="130"/>
      <c r="AW33" s="130"/>
      <c r="AX33" s="130"/>
      <c r="AY33" s="130"/>
      <c r="AZ33" s="52"/>
      <c r="BA33" s="52" t="str">
        <f t="shared" ca="1" si="8"/>
        <v>VT</v>
      </c>
      <c r="BB33" s="130"/>
      <c r="BC33" s="130"/>
      <c r="BD33" s="130"/>
      <c r="BE33" s="130"/>
      <c r="BF33" s="52"/>
      <c r="BG33" s="52" t="str">
        <f t="shared" ca="1" si="9"/>
        <v>••</v>
      </c>
      <c r="BH33" s="39"/>
      <c r="BI33" s="39"/>
      <c r="BJ33" s="39"/>
      <c r="BK33" s="39"/>
      <c r="BL33" s="52"/>
      <c r="BM33" s="51">
        <v>30</v>
      </c>
      <c r="BN33" s="75" t="s">
        <v>82</v>
      </c>
      <c r="BO33" s="74">
        <f ca="1">SUM(BO4:BO9)</f>
        <v>32</v>
      </c>
      <c r="BP33" s="74">
        <f ca="1">SUM(BP4:BP9)</f>
        <v>23</v>
      </c>
      <c r="BQ33" s="40">
        <f ca="1">SUM(BQ4:BQ9)</f>
        <v>55</v>
      </c>
      <c r="BR33" s="73">
        <f t="shared" ref="BR33:BR38" ca="1" si="11">BQ:BQ/$BQ$39</f>
        <v>0.18333333333333332</v>
      </c>
    </row>
    <row r="34" spans="2:70" ht="13.5" customHeight="1" outlineLevel="1">
      <c r="B34" s="115">
        <v>31</v>
      </c>
      <c r="C34" s="52"/>
      <c r="D34" s="52"/>
      <c r="E34" s="46" t="s">
        <v>183</v>
      </c>
      <c r="F34" s="33"/>
      <c r="G34" s="33"/>
      <c r="H34" s="33" t="s">
        <v>65</v>
      </c>
      <c r="I34" s="52"/>
      <c r="J34" s="52"/>
      <c r="K34" s="46" t="s">
        <v>183</v>
      </c>
      <c r="L34" s="33"/>
      <c r="M34" s="33"/>
      <c r="N34" s="33" t="s">
        <v>65</v>
      </c>
      <c r="O34" s="52"/>
      <c r="P34" s="52"/>
      <c r="Q34" s="46" t="s">
        <v>183</v>
      </c>
      <c r="R34" s="33"/>
      <c r="S34" s="33"/>
      <c r="T34" s="33" t="s">
        <v>65</v>
      </c>
      <c r="U34" s="52"/>
      <c r="V34" s="52"/>
      <c r="W34" s="46" t="s">
        <v>183</v>
      </c>
      <c r="X34" s="33"/>
      <c r="Y34" s="33"/>
      <c r="Z34" s="33" t="s">
        <v>65</v>
      </c>
      <c r="AA34" s="52"/>
      <c r="AB34" s="52"/>
      <c r="AC34" s="46" t="s">
        <v>183</v>
      </c>
      <c r="AD34" s="33"/>
      <c r="AE34" s="33"/>
      <c r="AF34" s="33" t="s">
        <v>65</v>
      </c>
      <c r="AG34" s="52"/>
      <c r="AH34" s="52"/>
      <c r="AI34" s="46" t="s">
        <v>183</v>
      </c>
      <c r="AJ34" s="33"/>
      <c r="AK34" s="33"/>
      <c r="AL34" s="33" t="s">
        <v>65</v>
      </c>
      <c r="AM34" s="52"/>
      <c r="AN34" s="52"/>
      <c r="AO34" s="52"/>
      <c r="AP34" s="46" t="s">
        <v>183</v>
      </c>
      <c r="AQ34" s="33"/>
      <c r="AR34" s="33"/>
      <c r="AS34" s="33" t="s">
        <v>65</v>
      </c>
      <c r="AT34" s="52"/>
      <c r="AU34" s="52"/>
      <c r="AV34" s="46" t="s">
        <v>183</v>
      </c>
      <c r="AW34" s="33"/>
      <c r="AX34" s="33"/>
      <c r="AY34" s="33" t="s">
        <v>65</v>
      </c>
      <c r="AZ34" s="52"/>
      <c r="BA34" s="52"/>
      <c r="BB34" s="46"/>
      <c r="BC34" s="33"/>
      <c r="BD34" s="33"/>
      <c r="BE34" s="33"/>
      <c r="BF34" s="52"/>
      <c r="BG34" s="52"/>
      <c r="BH34" s="46"/>
      <c r="BI34" s="33"/>
      <c r="BJ34" s="33"/>
      <c r="BK34" s="33"/>
      <c r="BL34" s="52"/>
      <c r="BM34" s="51">
        <v>33</v>
      </c>
      <c r="BN34" s="71" t="s">
        <v>85</v>
      </c>
      <c r="BO34" s="70">
        <f ca="1">SUM(BO10)</f>
        <v>6</v>
      </c>
      <c r="BP34" s="70">
        <f ca="1">SUM(BP10)</f>
        <v>36</v>
      </c>
      <c r="BQ34" s="39">
        <f ca="1">SUM(BQ10)</f>
        <v>42</v>
      </c>
      <c r="BR34" s="69">
        <f t="shared" ca="1" si="11"/>
        <v>0.14000000000000001</v>
      </c>
    </row>
    <row r="35" spans="2:70" ht="13.5" customHeight="1" outlineLevel="1">
      <c r="B35" s="115">
        <v>32</v>
      </c>
      <c r="C35" s="52"/>
      <c r="D35" s="52"/>
      <c r="E35" s="38"/>
      <c r="F35" s="38"/>
      <c r="G35" s="38" t="s">
        <v>121</v>
      </c>
      <c r="H35" s="38">
        <v>0</v>
      </c>
      <c r="I35" s="52"/>
      <c r="J35" s="52"/>
      <c r="K35" s="38"/>
      <c r="L35" s="38"/>
      <c r="M35" s="38" t="s">
        <v>121</v>
      </c>
      <c r="N35" s="38">
        <v>0</v>
      </c>
      <c r="O35" s="52"/>
      <c r="P35" s="52"/>
      <c r="Q35" s="38"/>
      <c r="R35" s="38"/>
      <c r="S35" s="38" t="s">
        <v>121</v>
      </c>
      <c r="T35" s="38">
        <v>0</v>
      </c>
      <c r="U35" s="52"/>
      <c r="V35" s="52"/>
      <c r="W35" s="38"/>
      <c r="X35" s="38"/>
      <c r="Y35" s="38" t="s">
        <v>121</v>
      </c>
      <c r="Z35" s="38">
        <v>0</v>
      </c>
      <c r="AA35" s="52"/>
      <c r="AB35" s="52"/>
      <c r="AC35" s="38"/>
      <c r="AD35" s="38"/>
      <c r="AE35" s="38" t="s">
        <v>121</v>
      </c>
      <c r="AF35" s="38">
        <v>0</v>
      </c>
      <c r="AG35" s="52"/>
      <c r="AH35" s="52"/>
      <c r="AI35" s="38"/>
      <c r="AJ35" s="38"/>
      <c r="AK35" s="38" t="s">
        <v>121</v>
      </c>
      <c r="AL35" s="38">
        <v>0</v>
      </c>
      <c r="AM35" s="52"/>
      <c r="AN35" s="52"/>
      <c r="AO35" s="52"/>
      <c r="AP35" s="38"/>
      <c r="AQ35" s="38"/>
      <c r="AR35" s="38" t="s">
        <v>121</v>
      </c>
      <c r="AS35" s="38">
        <v>0</v>
      </c>
      <c r="AT35" s="52"/>
      <c r="AU35" s="52"/>
      <c r="AV35" s="38"/>
      <c r="AW35" s="38"/>
      <c r="AX35" s="38" t="s">
        <v>121</v>
      </c>
      <c r="AY35" s="38">
        <v>0</v>
      </c>
      <c r="AZ35" s="52"/>
      <c r="BA35" s="52"/>
      <c r="BB35" s="38"/>
      <c r="BC35" s="38"/>
      <c r="BD35" s="38"/>
      <c r="BE35" s="38"/>
      <c r="BF35" s="52"/>
      <c r="BG35" s="52"/>
      <c r="BH35" s="38"/>
      <c r="BI35" s="38"/>
      <c r="BJ35" s="38"/>
      <c r="BK35" s="38"/>
      <c r="BL35" s="52"/>
      <c r="BM35" s="51">
        <v>34</v>
      </c>
      <c r="BN35" s="66" t="s">
        <v>87</v>
      </c>
      <c r="BO35" s="65">
        <f ca="1">SUM(BO11:BO15)</f>
        <v>48</v>
      </c>
      <c r="BP35" s="65">
        <f ca="1">SUM(BP11:BP15)</f>
        <v>42</v>
      </c>
      <c r="BQ35" s="42">
        <f ca="1">SUM(BQ11:BQ15)</f>
        <v>90</v>
      </c>
      <c r="BR35" s="64">
        <f t="shared" ca="1" si="11"/>
        <v>0.3</v>
      </c>
    </row>
    <row r="36" spans="2:70" ht="13.5" customHeight="1" outlineLevel="1">
      <c r="B36" s="115">
        <v>33</v>
      </c>
      <c r="C36" s="52"/>
      <c r="D36" s="52"/>
      <c r="E36" s="38"/>
      <c r="F36" s="38"/>
      <c r="G36" s="38"/>
      <c r="H36" s="38"/>
      <c r="I36" s="52"/>
      <c r="J36" s="52"/>
      <c r="K36" s="38"/>
      <c r="L36" s="38"/>
      <c r="M36" s="38"/>
      <c r="N36" s="38"/>
      <c r="O36" s="52"/>
      <c r="P36" s="52"/>
      <c r="Q36" s="38"/>
      <c r="R36" s="38"/>
      <c r="S36" s="38"/>
      <c r="T36" s="38"/>
      <c r="U36" s="52"/>
      <c r="V36" s="52"/>
      <c r="W36" s="38"/>
      <c r="X36" s="38"/>
      <c r="Y36" s="38"/>
      <c r="Z36" s="38"/>
      <c r="AA36" s="52"/>
      <c r="AB36" s="52"/>
      <c r="AC36" s="38"/>
      <c r="AD36" s="38"/>
      <c r="AE36" s="38"/>
      <c r="AF36" s="38"/>
      <c r="AG36" s="52"/>
      <c r="AH36" s="52"/>
      <c r="AI36" s="38"/>
      <c r="AJ36" s="38"/>
      <c r="AK36" s="38"/>
      <c r="AL36" s="38"/>
      <c r="AM36" s="52"/>
      <c r="AN36" s="52"/>
      <c r="AO36" s="52"/>
      <c r="AP36" s="38"/>
      <c r="AQ36" s="38"/>
      <c r="AR36" s="38"/>
      <c r="AS36" s="38"/>
      <c r="AT36" s="52"/>
      <c r="AU36" s="52"/>
      <c r="AV36" s="38"/>
      <c r="AW36" s="38"/>
      <c r="AX36" s="38"/>
      <c r="AY36" s="38"/>
      <c r="AZ36" s="52"/>
      <c r="BA36" s="52"/>
      <c r="BB36" s="38"/>
      <c r="BC36" s="38"/>
      <c r="BD36" s="38"/>
      <c r="BE36" s="38"/>
      <c r="BF36" s="52"/>
      <c r="BG36" s="52"/>
      <c r="BH36" s="38"/>
      <c r="BI36" s="38"/>
      <c r="BJ36" s="38"/>
      <c r="BK36" s="38"/>
      <c r="BL36" s="52"/>
      <c r="BM36" s="51">
        <v>35</v>
      </c>
      <c r="BN36" s="62" t="s">
        <v>90</v>
      </c>
      <c r="BO36" s="61">
        <f ca="1">SUM(BO16:BO19)</f>
        <v>38</v>
      </c>
      <c r="BP36" s="61">
        <f ca="1">SUM(BP16:BP19)</f>
        <v>30</v>
      </c>
      <c r="BQ36" s="41">
        <f ca="1">SUM(BQ16:BQ19)</f>
        <v>68</v>
      </c>
      <c r="BR36" s="60">
        <f t="shared" ca="1" si="11"/>
        <v>0.22666666666666666</v>
      </c>
    </row>
    <row r="37" spans="2:70" ht="13.5" customHeight="1" outlineLevel="1">
      <c r="B37" s="115">
        <v>34</v>
      </c>
      <c r="C37" s="52"/>
      <c r="D37" s="52"/>
      <c r="E37" s="38"/>
      <c r="F37" s="38"/>
      <c r="G37" s="38"/>
      <c r="H37" s="38"/>
      <c r="I37" s="52"/>
      <c r="J37" s="52"/>
      <c r="K37" s="38"/>
      <c r="L37" s="38"/>
      <c r="M37" s="38"/>
      <c r="N37" s="38"/>
      <c r="O37" s="52"/>
      <c r="P37" s="52"/>
      <c r="Q37" s="38"/>
      <c r="R37" s="38"/>
      <c r="S37" s="38"/>
      <c r="T37" s="38"/>
      <c r="U37" s="52"/>
      <c r="V37" s="52"/>
      <c r="W37" s="38"/>
      <c r="X37" s="38"/>
      <c r="Y37" s="38"/>
      <c r="Z37" s="38"/>
      <c r="AA37" s="52"/>
      <c r="AB37" s="52"/>
      <c r="AC37" s="38"/>
      <c r="AD37" s="38"/>
      <c r="AE37" s="38"/>
      <c r="AF37" s="38"/>
      <c r="AG37" s="52"/>
      <c r="AH37" s="52"/>
      <c r="AI37" s="38"/>
      <c r="AJ37" s="38"/>
      <c r="AK37" s="38"/>
      <c r="AL37" s="38"/>
      <c r="AM37" s="52"/>
      <c r="AN37" s="52"/>
      <c r="AO37" s="52"/>
      <c r="AP37" s="38"/>
      <c r="AQ37" s="38"/>
      <c r="AR37" s="38"/>
      <c r="AS37" s="38"/>
      <c r="AT37" s="52"/>
      <c r="AU37" s="52"/>
      <c r="AV37" s="38"/>
      <c r="AW37" s="38"/>
      <c r="AX37" s="38"/>
      <c r="AY37" s="38"/>
      <c r="AZ37" s="52"/>
      <c r="BA37" s="52"/>
      <c r="BB37" s="38"/>
      <c r="BC37" s="38"/>
      <c r="BD37" s="38"/>
      <c r="BE37" s="38"/>
      <c r="BF37" s="52"/>
      <c r="BG37" s="52"/>
      <c r="BH37" s="38"/>
      <c r="BI37" s="38"/>
      <c r="BJ37" s="38"/>
      <c r="BK37" s="38"/>
      <c r="BL37" s="52"/>
      <c r="BM37" s="51">
        <v>36</v>
      </c>
      <c r="BN37" s="57" t="s">
        <v>91</v>
      </c>
      <c r="BO37" s="56">
        <f ca="1">SUM(BO24)</f>
        <v>10</v>
      </c>
      <c r="BP37" s="56">
        <f ca="1">SUM(BP24)</f>
        <v>8</v>
      </c>
      <c r="BQ37" s="55">
        <f ca="1">SUM(BQ24)</f>
        <v>18</v>
      </c>
      <c r="BR37" s="54">
        <f t="shared" ca="1" si="11"/>
        <v>0.06</v>
      </c>
    </row>
    <row r="38" spans="2:70" ht="13.5" customHeight="1" outlineLevel="1">
      <c r="B38" s="115">
        <v>35</v>
      </c>
      <c r="C38" s="52"/>
      <c r="D38" s="52"/>
      <c r="E38" s="46" t="s">
        <v>88</v>
      </c>
      <c r="F38" s="33"/>
      <c r="G38" s="33"/>
      <c r="H38" s="33" t="s">
        <v>65</v>
      </c>
      <c r="I38" s="52"/>
      <c r="J38" s="52"/>
      <c r="K38" s="46" t="s">
        <v>88</v>
      </c>
      <c r="L38" s="33"/>
      <c r="M38" s="33"/>
      <c r="N38" s="33" t="s">
        <v>65</v>
      </c>
      <c r="O38" s="52"/>
      <c r="P38" s="52"/>
      <c r="Q38" s="46" t="s">
        <v>88</v>
      </c>
      <c r="R38" s="33"/>
      <c r="S38" s="33"/>
      <c r="T38" s="33" t="s">
        <v>65</v>
      </c>
      <c r="U38" s="52"/>
      <c r="V38" s="52"/>
      <c r="W38" s="46" t="s">
        <v>88</v>
      </c>
      <c r="X38" s="33"/>
      <c r="Y38" s="33"/>
      <c r="Z38" s="33" t="s">
        <v>65</v>
      </c>
      <c r="AA38" s="52"/>
      <c r="AB38" s="52"/>
      <c r="AC38" s="46"/>
      <c r="AD38" s="33"/>
      <c r="AE38" s="33"/>
      <c r="AF38" s="33"/>
      <c r="AG38" s="52"/>
      <c r="AH38" s="52"/>
      <c r="AI38" s="46"/>
      <c r="AJ38" s="33"/>
      <c r="AK38" s="33"/>
      <c r="AL38" s="33"/>
      <c r="AM38" s="52"/>
      <c r="AN38" s="52"/>
      <c r="AO38" s="52"/>
      <c r="AP38" s="46"/>
      <c r="AQ38" s="33"/>
      <c r="AR38" s="33"/>
      <c r="AS38" s="33"/>
      <c r="AT38" s="52"/>
      <c r="AU38" s="52"/>
      <c r="AV38" s="46"/>
      <c r="AW38" s="33"/>
      <c r="AX38" s="33"/>
      <c r="AY38" s="33"/>
      <c r="AZ38" s="52"/>
      <c r="BA38" s="52"/>
      <c r="BB38" s="38"/>
      <c r="BC38" s="38"/>
      <c r="BD38" s="38"/>
      <c r="BE38" s="38"/>
      <c r="BF38" s="52"/>
      <c r="BG38" s="52"/>
      <c r="BH38" s="38"/>
      <c r="BI38" s="38"/>
      <c r="BJ38" s="38"/>
      <c r="BK38" s="38"/>
      <c r="BL38" s="52"/>
      <c r="BM38" s="51">
        <v>37</v>
      </c>
      <c r="BN38" s="57" t="s">
        <v>95</v>
      </c>
      <c r="BO38" s="56">
        <f ca="1">SUM(BO20:BO23)</f>
        <v>16</v>
      </c>
      <c r="BP38" s="56">
        <f ca="1">SUM(BP20:BP23)</f>
        <v>11</v>
      </c>
      <c r="BQ38" s="55">
        <f ca="1">SUM(BQ20:BQ23)</f>
        <v>27</v>
      </c>
      <c r="BR38" s="54">
        <f t="shared" ca="1" si="11"/>
        <v>0.09</v>
      </c>
    </row>
    <row r="39" spans="2:70" ht="13.5" customHeight="1" outlineLevel="1">
      <c r="B39" s="115">
        <v>36</v>
      </c>
      <c r="C39" s="52"/>
      <c r="D39" s="52"/>
      <c r="E39" s="38"/>
      <c r="F39" s="38"/>
      <c r="G39" s="38" t="s">
        <v>33</v>
      </c>
      <c r="H39" s="38">
        <v>0</v>
      </c>
      <c r="I39" s="52"/>
      <c r="J39" s="52"/>
      <c r="K39" s="38"/>
      <c r="L39" s="38"/>
      <c r="M39" s="38" t="s">
        <v>33</v>
      </c>
      <c r="N39" s="38">
        <v>0</v>
      </c>
      <c r="O39" s="52"/>
      <c r="P39" s="52"/>
      <c r="Q39" s="38"/>
      <c r="R39" s="38"/>
      <c r="S39" s="38" t="s">
        <v>33</v>
      </c>
      <c r="T39" s="38">
        <v>0</v>
      </c>
      <c r="U39" s="52"/>
      <c r="V39" s="52"/>
      <c r="W39" s="38"/>
      <c r="X39" s="38"/>
      <c r="Y39" s="38" t="s">
        <v>33</v>
      </c>
      <c r="Z39" s="38">
        <v>0</v>
      </c>
      <c r="AA39" s="52"/>
      <c r="AB39" s="52"/>
      <c r="AC39" s="38"/>
      <c r="AD39" s="38"/>
      <c r="AE39" s="38"/>
      <c r="AF39" s="38"/>
      <c r="AG39" s="52"/>
      <c r="AH39" s="52"/>
      <c r="AI39" s="38"/>
      <c r="AJ39" s="38"/>
      <c r="AK39" s="38"/>
      <c r="AL39" s="38"/>
      <c r="AM39" s="52"/>
      <c r="AN39" s="52"/>
      <c r="AO39" s="52"/>
      <c r="AP39" s="38"/>
      <c r="AQ39" s="38"/>
      <c r="AR39" s="38"/>
      <c r="AS39" s="38"/>
      <c r="AT39" s="52"/>
      <c r="AU39" s="52"/>
      <c r="AV39" s="38"/>
      <c r="AW39" s="38"/>
      <c r="AX39" s="38"/>
      <c r="AY39" s="38"/>
      <c r="AZ39" s="52"/>
      <c r="BA39" s="52"/>
      <c r="BB39" s="38"/>
      <c r="BC39" s="38"/>
      <c r="BD39" s="38"/>
      <c r="BE39" s="38"/>
      <c r="BF39" s="52"/>
      <c r="BG39" s="52"/>
      <c r="BH39" s="38"/>
      <c r="BI39" s="38"/>
      <c r="BJ39" s="38"/>
      <c r="BK39" s="38"/>
      <c r="BL39" s="52"/>
      <c r="BM39" s="51">
        <v>38</v>
      </c>
      <c r="BN39" s="50" t="s">
        <v>96</v>
      </c>
      <c r="BO39" s="49">
        <f ca="1">SUM(BO33:BO38)</f>
        <v>150</v>
      </c>
      <c r="BP39" s="49">
        <f ca="1">SUM(BP33:BP38)</f>
        <v>150</v>
      </c>
      <c r="BQ39" s="48">
        <f ca="1">SUM(BQ33:BQ38)</f>
        <v>300</v>
      </c>
      <c r="BR39" s="47"/>
    </row>
    <row r="40" spans="2:70" ht="13.5" customHeight="1" outlineLevel="1" collapsed="1">
      <c r="E40" s="46" t="s">
        <v>97</v>
      </c>
      <c r="F40" s="46" t="s">
        <v>98</v>
      </c>
      <c r="G40" s="46" t="s">
        <v>99</v>
      </c>
      <c r="H40" s="46" t="s">
        <v>100</v>
      </c>
      <c r="K40" s="46" t="s">
        <v>97</v>
      </c>
      <c r="L40" s="46" t="s">
        <v>98</v>
      </c>
      <c r="M40" s="46" t="s">
        <v>99</v>
      </c>
      <c r="N40" s="46" t="s">
        <v>100</v>
      </c>
      <c r="Q40" s="46" t="s">
        <v>97</v>
      </c>
      <c r="R40" s="46" t="s">
        <v>98</v>
      </c>
      <c r="S40" s="46" t="s">
        <v>99</v>
      </c>
      <c r="T40" s="46" t="s">
        <v>100</v>
      </c>
      <c r="W40" s="46" t="s">
        <v>97</v>
      </c>
      <c r="X40" s="46" t="s">
        <v>98</v>
      </c>
      <c r="Y40" s="46" t="s">
        <v>99</v>
      </c>
      <c r="Z40" s="46" t="s">
        <v>100</v>
      </c>
      <c r="AC40" s="46" t="s">
        <v>97</v>
      </c>
      <c r="AD40" s="46" t="s">
        <v>98</v>
      </c>
      <c r="AE40" s="46" t="s">
        <v>99</v>
      </c>
      <c r="AF40" s="46" t="s">
        <v>100</v>
      </c>
      <c r="AI40" s="46" t="s">
        <v>97</v>
      </c>
      <c r="AJ40" s="46" t="s">
        <v>98</v>
      </c>
      <c r="AK40" s="46" t="s">
        <v>99</v>
      </c>
      <c r="AL40" s="46" t="s">
        <v>100</v>
      </c>
      <c r="AP40" s="46" t="s">
        <v>97</v>
      </c>
      <c r="AQ40" s="46" t="s">
        <v>98</v>
      </c>
      <c r="AR40" s="46" t="s">
        <v>99</v>
      </c>
      <c r="AS40" s="46" t="s">
        <v>100</v>
      </c>
      <c r="AV40" s="46" t="s">
        <v>97</v>
      </c>
      <c r="AW40" s="46" t="s">
        <v>98</v>
      </c>
      <c r="AX40" s="46" t="s">
        <v>99</v>
      </c>
      <c r="AY40" s="46" t="s">
        <v>100</v>
      </c>
      <c r="BB40" s="46" t="s">
        <v>97</v>
      </c>
      <c r="BC40" s="46" t="s">
        <v>98</v>
      </c>
      <c r="BD40" s="46" t="s">
        <v>99</v>
      </c>
      <c r="BE40" s="46" t="s">
        <v>100</v>
      </c>
      <c r="BH40" s="46"/>
      <c r="BI40" s="46"/>
      <c r="BJ40" s="46"/>
      <c r="BK40" s="46"/>
      <c r="BN40" s="45" t="s">
        <v>101</v>
      </c>
      <c r="BO40" s="44"/>
      <c r="BP40" s="44"/>
      <c r="BQ40" s="38">
        <f>SUM(E41,K41,Q41,W41,AC41,AI41,AP41,AV41,BB41,BH41)</f>
        <v>125</v>
      </c>
      <c r="BR40" s="1">
        <f ca="1">ROUND(BQ40/BQ39,3)</f>
        <v>0.41699999999999998</v>
      </c>
    </row>
    <row r="41" spans="2:70" ht="13.5" customHeight="1" outlineLevel="1">
      <c r="E41" s="38">
        <f>SUM(E3:E40)</f>
        <v>16</v>
      </c>
      <c r="F41" s="38">
        <f>SUM(F3:F40)</f>
        <v>14</v>
      </c>
      <c r="G41" s="38" t="str">
        <f>COUNTIF(G3:G40,"v")&amp;"+"&amp;COUNTIF(G3:G40,"sz")</f>
        <v>4+0</v>
      </c>
      <c r="H41" s="38">
        <f>SUM(H3:H40)</f>
        <v>30</v>
      </c>
      <c r="K41" s="38">
        <f>SUM(K3:K40)</f>
        <v>14</v>
      </c>
      <c r="L41" s="38">
        <f>SUM(L3:L40)</f>
        <v>16</v>
      </c>
      <c r="M41" s="38" t="str">
        <f>COUNTIF(M3:M40,"v")&amp;"+"&amp;COUNTIF(M3:M40,"sz")</f>
        <v>4+0</v>
      </c>
      <c r="N41" s="38">
        <f>SUM(N3:N40)</f>
        <v>30</v>
      </c>
      <c r="Q41" s="38">
        <f>SUM(Q3:Q40)</f>
        <v>15</v>
      </c>
      <c r="R41" s="38">
        <f>SUM(R3:R40)</f>
        <v>15</v>
      </c>
      <c r="S41" s="38" t="str">
        <f>COUNTIF(S3:S40,"v")&amp;"+"&amp;COUNTIF(S3:S40,"sz")</f>
        <v>3+1</v>
      </c>
      <c r="T41" s="38">
        <f>SUM(T3:T40)</f>
        <v>31</v>
      </c>
      <c r="W41" s="38">
        <f>SUM(W3:W40)</f>
        <v>13</v>
      </c>
      <c r="X41" s="38">
        <f>SUM(X3:X40)</f>
        <v>17</v>
      </c>
      <c r="Y41" s="38" t="str">
        <f>COUNTIF(Y3:Y40,"v")&amp;"+"&amp;COUNTIF(Y3:Y40,"sz")</f>
        <v>5+1</v>
      </c>
      <c r="Z41" s="38">
        <f>SUM(Z3:Z40)</f>
        <v>31</v>
      </c>
      <c r="AC41" s="38">
        <f>SUM(AC3:AC40)</f>
        <v>16</v>
      </c>
      <c r="AD41" s="38">
        <f>SUM(AD3:AD40)</f>
        <v>14</v>
      </c>
      <c r="AE41" s="38" t="str">
        <f>COUNTIF(AE3:AE40,"v")&amp;"+"&amp;COUNTIF(AE3:AE40,"sz")</f>
        <v>6+0</v>
      </c>
      <c r="AF41" s="38">
        <f>SUM(AF3:AF40)</f>
        <v>31</v>
      </c>
      <c r="AI41" s="38">
        <f>SUM(AI3:AI40)</f>
        <v>14</v>
      </c>
      <c r="AJ41" s="38">
        <f>SUM(AJ3:AJ40)</f>
        <v>15</v>
      </c>
      <c r="AK41" s="38" t="str">
        <f>COUNTIF(AK3:AK40,"v")&amp;"+"&amp;COUNTIF(AK3:AK40,"sz")</f>
        <v>6+1</v>
      </c>
      <c r="AL41" s="38">
        <f>SUM(AL3:AL40)</f>
        <v>30</v>
      </c>
      <c r="AP41" s="38">
        <f>SUM(AP3:AP40)</f>
        <v>12</v>
      </c>
      <c r="AQ41" s="38">
        <f>SUM(AQ3:AQ40)</f>
        <v>16</v>
      </c>
      <c r="AR41" s="38" t="str">
        <f>COUNTIF(AR3:AR40,"v")&amp;"+"&amp;COUNTIF(AR3:AR40,"sz")</f>
        <v>5+0</v>
      </c>
      <c r="AS41" s="38">
        <f>SUM(AS3:AS40)</f>
        <v>29</v>
      </c>
      <c r="AV41" s="38">
        <f>SUM(AV3:AV40)</f>
        <v>12</v>
      </c>
      <c r="AW41" s="38">
        <f>SUM(AW3:AW40)</f>
        <v>10</v>
      </c>
      <c r="AX41" s="38" t="str">
        <f>COUNTIF(AX3:AX40,"v")&amp;"+"&amp;COUNTIF(AX3:AX40,"sz")</f>
        <v>3+2</v>
      </c>
      <c r="AY41" s="38">
        <f>SUM(AY3:AY40)</f>
        <v>23</v>
      </c>
      <c r="BB41" s="38">
        <f>SUM(BB3:BB40)</f>
        <v>13</v>
      </c>
      <c r="BC41" s="38">
        <f>SUM(BC3:BC40)</f>
        <v>9</v>
      </c>
      <c r="BD41" s="38" t="str">
        <f>COUNTIF(BD3:BD40,"v")&amp;"+"&amp;COUNTIF(BD3:BD40,"sz")</f>
        <v>5+1</v>
      </c>
      <c r="BE41" s="38">
        <f>SUM(BE3:BE40)</f>
        <v>23</v>
      </c>
      <c r="BH41" s="38">
        <f>SUM(BH3:BH40)</f>
        <v>0</v>
      </c>
      <c r="BI41" s="38">
        <f>SUM(BI3:BI40)</f>
        <v>0</v>
      </c>
      <c r="BJ41" s="38" t="str">
        <f>COUNTIF(BJ3:BJ40,"v")&amp;"+"&amp;COUNTIF(BJ3:BJ40,"sz")</f>
        <v>0+0</v>
      </c>
      <c r="BK41" s="38">
        <f>SUM(BK3:BK40)</f>
        <v>30</v>
      </c>
      <c r="BN41" s="45" t="s">
        <v>102</v>
      </c>
      <c r="BO41" s="44"/>
      <c r="BP41" s="44"/>
      <c r="BQ41" s="38">
        <f>SUM(F41,L41,R41,X41,AD41,AJ41,AQ41,AW41,BC41,BI41)</f>
        <v>126</v>
      </c>
      <c r="BR41" s="1">
        <f ca="1">ROUND(BQ41/BQ39,3)</f>
        <v>0.42</v>
      </c>
    </row>
    <row r="42" spans="2:70" ht="13.5" customHeight="1"/>
    <row r="43" spans="2:70" ht="18" customHeight="1">
      <c r="B43" s="114"/>
      <c r="C43" s="111"/>
      <c r="D43" s="111"/>
      <c r="E43" s="113" t="s">
        <v>184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2" t="str">
        <f>"ea-arány: "&amp;BQ81&amp;"/"&amp;BQ81+BQ82&amp;"="&amp;ROUND(100*BQ81/(BQ81+BQ82),1)&amp;"% "</f>
        <v xml:space="preserve">ea-arány: 121/249=48,6% </v>
      </c>
    </row>
    <row r="44" spans="2:70" ht="13.5" customHeight="1" outlineLevel="1">
      <c r="B44" s="111"/>
      <c r="E44" s="76" t="s">
        <v>1</v>
      </c>
      <c r="F44" s="76"/>
      <c r="G44" s="76"/>
      <c r="H44" s="76"/>
      <c r="K44" s="110" t="s">
        <v>2</v>
      </c>
      <c r="L44" s="110"/>
      <c r="M44" s="110"/>
      <c r="N44" s="110"/>
      <c r="Q44" s="76" t="s">
        <v>3</v>
      </c>
      <c r="R44" s="76"/>
      <c r="S44" s="76"/>
      <c r="T44" s="76"/>
      <c r="W44" s="110" t="s">
        <v>4</v>
      </c>
      <c r="X44" s="110"/>
      <c r="Y44" s="110"/>
      <c r="Z44" s="110"/>
      <c r="AC44" s="76" t="s">
        <v>5</v>
      </c>
      <c r="AD44" s="76"/>
      <c r="AE44" s="76"/>
      <c r="AF44" s="76"/>
      <c r="AI44" s="110" t="s">
        <v>6</v>
      </c>
      <c r="AJ44" s="110"/>
      <c r="AK44" s="110"/>
      <c r="AL44" s="110"/>
      <c r="AP44" s="76" t="s">
        <v>7</v>
      </c>
      <c r="AQ44" s="76"/>
      <c r="AR44" s="76"/>
      <c r="AS44" s="76"/>
      <c r="AV44" s="110" t="s">
        <v>8</v>
      </c>
      <c r="AW44" s="110"/>
      <c r="AX44" s="110"/>
      <c r="AY44" s="110"/>
      <c r="BB44" s="76" t="s">
        <v>9</v>
      </c>
      <c r="BC44" s="76"/>
      <c r="BD44" s="76"/>
      <c r="BE44" s="76"/>
      <c r="BH44" s="110" t="s">
        <v>10</v>
      </c>
      <c r="BI44" s="110"/>
      <c r="BJ44" s="110"/>
      <c r="BK44" s="110"/>
      <c r="BN44" s="76" t="s">
        <v>11</v>
      </c>
      <c r="BO44" s="76" t="s">
        <v>12</v>
      </c>
      <c r="BP44" s="76" t="s">
        <v>13</v>
      </c>
      <c r="BQ44" s="76" t="s">
        <v>14</v>
      </c>
      <c r="BR44" s="76" t="s">
        <v>15</v>
      </c>
    </row>
    <row r="45" spans="2:70" ht="13.5" customHeight="1" outlineLevel="1">
      <c r="B45" s="106">
        <v>1</v>
      </c>
      <c r="C45" s="52"/>
      <c r="D45" s="52" t="str">
        <f t="shared" ref="D45:D74" ca="1" si="12">IF(OR(ISNUMBER(H:H),ISBLANK(H:H)),OFFSET(D45,-1,0),LEFT(H:H,2))</f>
        <v>ST</v>
      </c>
      <c r="E45" s="78" t="s">
        <v>16</v>
      </c>
      <c r="F45" s="37"/>
      <c r="G45" s="37"/>
      <c r="H45" s="37" t="s">
        <v>17</v>
      </c>
      <c r="I45" s="52"/>
      <c r="J45" s="52" t="str">
        <f t="shared" ref="J45:J74" ca="1" si="13">IF(OR(ISNUMBER(N:N),ISBLANK(N:N)),OFFSET(J45,-1,0),LEFT(N:N,2))</f>
        <v>LA</v>
      </c>
      <c r="K45" s="91" t="s">
        <v>113</v>
      </c>
      <c r="L45" s="35"/>
      <c r="M45" s="35"/>
      <c r="N45" s="35" t="s">
        <v>19</v>
      </c>
      <c r="O45" s="52"/>
      <c r="P45" s="52" t="str">
        <f t="shared" ref="P45:P74" ca="1" si="14">IF(OR(ISNUMBER(T:T),ISBLANK(T:T)),OFFSET(P45,-1,0),LEFT(T:T,2))</f>
        <v>LA</v>
      </c>
      <c r="Q45" s="91" t="s">
        <v>114</v>
      </c>
      <c r="R45" s="35"/>
      <c r="S45" s="35"/>
      <c r="T45" s="35" t="s">
        <v>19</v>
      </c>
      <c r="U45" s="52"/>
      <c r="V45" s="52" t="str">
        <f t="shared" ref="V45:V74" ca="1" si="15">IF(OR(ISNUMBER(Z:Z),ISBLANK(Z:Z)),OFFSET(V45,-1,0),LEFT(Z:Z,2))</f>
        <v>LA</v>
      </c>
      <c r="W45" s="91" t="s">
        <v>115</v>
      </c>
      <c r="X45" s="35"/>
      <c r="Y45" s="35"/>
      <c r="Z45" s="35" t="s">
        <v>19</v>
      </c>
      <c r="AA45" s="52"/>
      <c r="AB45" s="52" t="str">
        <f t="shared" ref="AB45:AB74" ca="1" si="16">IF(OR(ISNUMBER(AF:AF),ISBLANK(AF:AF)),OFFSET(AB45,-1,0),LEFT(AF:AF,2))</f>
        <v>KO</v>
      </c>
      <c r="AC45" s="91" t="s">
        <v>116</v>
      </c>
      <c r="AD45" s="35"/>
      <c r="AE45" s="35"/>
      <c r="AF45" s="35" t="s">
        <v>24</v>
      </c>
      <c r="AG45" s="52"/>
      <c r="AH45" s="52" t="str">
        <f t="shared" ref="AH45:AH74" ca="1" si="17">IF(OR(ISNUMBER(AL:AL),ISBLANK(AL:AL)),OFFSET(AH45,-1,0),LEFT(AL:AL,2))</f>
        <v>IP</v>
      </c>
      <c r="AI45" s="91" t="s">
        <v>117</v>
      </c>
      <c r="AJ45" s="35"/>
      <c r="AK45" s="35"/>
      <c r="AL45" s="35" t="s">
        <v>26</v>
      </c>
      <c r="AM45" s="52"/>
      <c r="AN45" s="52"/>
      <c r="AO45" s="52" t="str">
        <f t="shared" ref="AO45:AO74" ca="1" si="18">IF(OR(ISNUMBER(AS:AS),ISBLANK(AS:AS)),OFFSET(AO45,-1,0),LEFT(AS:AS,2))</f>
        <v>IP</v>
      </c>
      <c r="AP45" s="91" t="s">
        <v>118</v>
      </c>
      <c r="AQ45" s="35"/>
      <c r="AR45" s="35"/>
      <c r="AS45" s="35" t="s">
        <v>26</v>
      </c>
      <c r="AT45" s="52"/>
      <c r="AU45" s="52" t="str">
        <f t="shared" ref="AU45:AU74" ca="1" si="19">IF(OR(ISNUMBER(AY:AY),ISBLANK(AY:AY)),OFFSET(AU45,-1,0),LEFT(AY:AY,2))</f>
        <v>••</v>
      </c>
      <c r="AV45" s="98" t="s">
        <v>119</v>
      </c>
      <c r="AW45" s="34"/>
      <c r="AX45" s="34"/>
      <c r="AY45" s="34" t="s">
        <v>29</v>
      </c>
      <c r="AZ45" s="52"/>
      <c r="BA45" s="52" t="str">
        <f t="shared" ref="BA45:BA74" ca="1" si="20">IF(OR(ISNUMBER(BE:BE),ISBLANK(BE:BE)),OFFSET(BA45,-1,0),LEFT(BE:BE,2))</f>
        <v>••</v>
      </c>
      <c r="BB45" s="98" t="s">
        <v>120</v>
      </c>
      <c r="BC45" s="34"/>
      <c r="BD45" s="34"/>
      <c r="BE45" s="34" t="s">
        <v>29</v>
      </c>
      <c r="BF45" s="52"/>
      <c r="BG45" s="52" t="str">
        <f t="shared" ref="BG45:BG74" ca="1" si="21">IF(OR(ISNUMBER(BK:BK),ISBLANK(BK:BK)),OFFSET(BG45,-1,0),LEFT(BK:BK,2))</f>
        <v>••</v>
      </c>
      <c r="BH45" s="98" t="s">
        <v>30</v>
      </c>
      <c r="BI45" s="34"/>
      <c r="BJ45" s="34"/>
      <c r="BK45" s="34" t="s">
        <v>29</v>
      </c>
      <c r="BL45" s="52"/>
      <c r="BM45" s="51">
        <v>1</v>
      </c>
      <c r="BN45" s="75" t="s">
        <v>19</v>
      </c>
      <c r="BO45" s="74">
        <f ca="1">SUM(COUNTIF(OFFSET(BO45,-OFFSET(BO45,0,-2)+1,-COLUMNS($D:BO)+1,38,1),BN:BN),
COUNTIF(OFFSET(BO45,-OFFSET(BO45,0,-2)+1,-COLUMNS($P:BO)+1,38,1),BN:BN),
COUNTIF(OFFSET(BO45,-OFFSET(BO45,0,-2)+1,-COLUMNS($AB:BO)+1,38,1),BN:BN),
COUNTIF(OFFSET(BO45,-OFFSET(BO45,0,-2)+1,-COLUMNS($AO:BO)+1,38,1),BN:BN),
COUNTIF(OFFSET(BO45,-OFFSET(BO45,0,-2)+1,-COLUMNS($BA:BO)+1,38,1),BN:BN),)</f>
        <v>7</v>
      </c>
      <c r="BP45" s="74">
        <f ca="1">SUM(COUNTIF(OFFSET(BP45,-OFFSET(BP45,0,-3)+1,-COLUMNS($J:BP)+1,38,1),BN:BN),
COUNTIF(OFFSET(BP45,-OFFSET(BP45,0,-3)+1,-COLUMNS($V:BP)+1,38,1),BN:BN),
COUNTIF(OFFSET(BP45,-OFFSET(BP45,0,-3)+1,-COLUMNS($AH:BP)+1,38,1),BN:BN),
COUNTIF(OFFSET(BP45,-OFFSET(BP45,0,-3)+1,-COLUMNS($AU:BP)+1,38,1),BN:BN),
COUNTIF(OFFSET(BP45,-OFFSET(BP45,0,-3)+1,-COLUMNS($BG:BP)+1,38,1),BN:BN),)</f>
        <v>7</v>
      </c>
      <c r="BQ45" s="40">
        <f ca="1">SUM(COUNTIF(OFFSET(BQ45,-OFFSET(BQ45,0,-4)+1,-COLUMNS($D:BQ)+1,38,1),BN:BN),COUNTIF(OFFSET(BQ45,-OFFSET(BQ45,0,-4)+1,-COLUMNS($J:BQ)+1,38,1),BN:BN),COUNTIF(OFFSET(BQ45,-OFFSET(BQ45,0,-4)+1,-COLUMNS($P:BQ)+1,38,1),BN:BN),COUNTIF(OFFSET(BQ45,-OFFSET(BQ45,0,-4)+1,-COLUMNS($V:BQ)+1,38,1),BN:BN),COUNTIF(OFFSET(BQ45,-OFFSET(BQ45,0,-4)+1,-COLUMNS($AB:BQ)+1,38,1),BN:BN),COUNTIF(OFFSET(BQ45,-OFFSET(BQ45,0,-4)+1,-COLUMNS($AH:BQ)+1,38,1),BN:BN),COUNTIF(OFFSET(BQ45,-OFFSET(BQ45,0,-4)+1,-COLUMNS($AO:BQ)+1,38,1),BN:BN),COUNTIF(OFFSET(BQ45,-OFFSET(BQ45,0,-4)+1,-COLUMNS($AU:BQ)+1,38,1),BN:BN),COUNTIF(OFFSET(BQ45,-OFFSET(BQ45,0,-4)+1,-COLUMNS($BA:BQ)+1,38,1),BN:BN),COUNTIF(OFFSET(BQ45,-OFFSET(BQ45,0,-4)+1,-COLUMNS($BG:BQ)+1,38,1),BN:BN),)</f>
        <v>14</v>
      </c>
      <c r="BR45" s="73">
        <f t="shared" ref="BR45:BR63" ca="1" si="22">BQ:BQ/$BQ$80</f>
        <v>4.6666666666666669E-2</v>
      </c>
    </row>
    <row r="46" spans="2:70" ht="13.5" customHeight="1" outlineLevel="1">
      <c r="B46" s="106">
        <v>2</v>
      </c>
      <c r="C46" s="52"/>
      <c r="D46" s="52" t="str">
        <f t="shared" ca="1" si="12"/>
        <v>ST</v>
      </c>
      <c r="E46" s="42">
        <v>4</v>
      </c>
      <c r="F46" s="42">
        <v>2</v>
      </c>
      <c r="G46" s="42" t="s">
        <v>31</v>
      </c>
      <c r="H46" s="42">
        <v>6</v>
      </c>
      <c r="I46" s="52"/>
      <c r="J46" s="52" t="str">
        <f t="shared" ca="1" si="13"/>
        <v>LA</v>
      </c>
      <c r="K46" s="40">
        <v>2</v>
      </c>
      <c r="L46" s="40">
        <v>3</v>
      </c>
      <c r="M46" s="40" t="s">
        <v>121</v>
      </c>
      <c r="N46" s="40">
        <v>5</v>
      </c>
      <c r="O46" s="52"/>
      <c r="P46" s="52" t="str">
        <f t="shared" ca="1" si="14"/>
        <v>LA</v>
      </c>
      <c r="Q46" s="40">
        <v>0</v>
      </c>
      <c r="R46" s="40">
        <v>5</v>
      </c>
      <c r="S46" s="40" t="s">
        <v>121</v>
      </c>
      <c r="T46" s="40">
        <v>6</v>
      </c>
      <c r="U46" s="52"/>
      <c r="V46" s="52" t="str">
        <f t="shared" ca="1" si="15"/>
        <v>LA</v>
      </c>
      <c r="W46" s="40">
        <v>0</v>
      </c>
      <c r="X46" s="40">
        <v>5</v>
      </c>
      <c r="Y46" s="40" t="s">
        <v>121</v>
      </c>
      <c r="Z46" s="40">
        <v>6</v>
      </c>
      <c r="AA46" s="52"/>
      <c r="AB46" s="52" t="str">
        <f t="shared" ca="1" si="16"/>
        <v>KO</v>
      </c>
      <c r="AC46" s="40">
        <v>0</v>
      </c>
      <c r="AD46" s="40">
        <v>5</v>
      </c>
      <c r="AE46" s="40" t="s">
        <v>121</v>
      </c>
      <c r="AF46" s="40">
        <v>6</v>
      </c>
      <c r="AG46" s="52"/>
      <c r="AH46" s="52" t="str">
        <f t="shared" ca="1" si="17"/>
        <v>IP</v>
      </c>
      <c r="AI46" s="40">
        <v>0</v>
      </c>
      <c r="AJ46" s="40">
        <v>5</v>
      </c>
      <c r="AK46" s="40" t="s">
        <v>121</v>
      </c>
      <c r="AL46" s="40">
        <v>6</v>
      </c>
      <c r="AM46" s="52"/>
      <c r="AN46" s="52"/>
      <c r="AO46" s="52" t="str">
        <f t="shared" ca="1" si="18"/>
        <v>IP</v>
      </c>
      <c r="AP46" s="40">
        <v>0</v>
      </c>
      <c r="AQ46" s="40">
        <v>5</v>
      </c>
      <c r="AR46" s="40" t="s">
        <v>121</v>
      </c>
      <c r="AS46" s="40">
        <v>6</v>
      </c>
      <c r="AT46" s="52"/>
      <c r="AU46" s="52" t="str">
        <f t="shared" ca="1" si="19"/>
        <v>••</v>
      </c>
      <c r="AV46" s="39">
        <v>0</v>
      </c>
      <c r="AW46" s="39">
        <v>6</v>
      </c>
      <c r="AX46" s="39" t="s">
        <v>121</v>
      </c>
      <c r="AY46" s="39">
        <v>7</v>
      </c>
      <c r="AZ46" s="52"/>
      <c r="BA46" s="52" t="str">
        <f t="shared" ca="1" si="20"/>
        <v>••</v>
      </c>
      <c r="BB46" s="39">
        <v>0</v>
      </c>
      <c r="BC46" s="39">
        <v>6</v>
      </c>
      <c r="BD46" s="39" t="s">
        <v>121</v>
      </c>
      <c r="BE46" s="39">
        <v>7</v>
      </c>
      <c r="BF46" s="52"/>
      <c r="BG46" s="52" t="str">
        <f t="shared" ca="1" si="21"/>
        <v>••</v>
      </c>
      <c r="BH46" s="39">
        <v>0</v>
      </c>
      <c r="BI46" s="39">
        <v>0</v>
      </c>
      <c r="BJ46" s="39" t="s">
        <v>33</v>
      </c>
      <c r="BK46" s="39">
        <v>30</v>
      </c>
      <c r="BL46" s="52"/>
      <c r="BM46" s="51">
        <v>2</v>
      </c>
      <c r="BN46" s="75" t="s">
        <v>24</v>
      </c>
      <c r="BO46" s="74">
        <f ca="1">SUM(COUNTIF(OFFSET(BO46,-OFFSET(BO46,0,-2)+1,-COLUMNS($D:BO)+1,38,1),BN:BN),
COUNTIF(OFFSET(BO46,-OFFSET(BO46,0,-2)+1,-COLUMNS($P:BO)+1,38,1),BN:BN),
COUNTIF(OFFSET(BO46,-OFFSET(BO46,0,-2)+1,-COLUMNS($AB:BO)+1,38,1),BN:BN),
COUNTIF(OFFSET(BO46,-OFFSET(BO46,0,-2)+1,-COLUMNS($AO:BO)+1,38,1),BN:BN),
COUNTIF(OFFSET(BO46,-OFFSET(BO46,0,-2)+1,-COLUMNS($BA:BO)+1,38,1),BN:BN),)</f>
        <v>6</v>
      </c>
      <c r="BP46" s="74">
        <f ca="1">SUM(COUNTIF(OFFSET(BP46,-OFFSET(BP46,0,-3)+1,-COLUMNS($J:BP)+1,38,1),BN:BN),
COUNTIF(OFFSET(BP46,-OFFSET(BP46,0,-3)+1,-COLUMNS($V:BP)+1,38,1),BN:BN),
COUNTIF(OFFSET(BP46,-OFFSET(BP46,0,-3)+1,-COLUMNS($AH:BP)+1,38,1),BN:BN),
COUNTIF(OFFSET(BP46,-OFFSET(BP46,0,-3)+1,-COLUMNS($AU:BP)+1,38,1),BN:BN),
COUNTIF(OFFSET(BP46,-OFFSET(BP46,0,-3)+1,-COLUMNS($BG:BP)+1,38,1),BN:BN),)</f>
        <v>2</v>
      </c>
      <c r="BQ46" s="40">
        <f ca="1">SUM(COUNTIF(OFFSET(BQ46,-OFFSET(BQ46,0,-4)+1,-COLUMNS($D:BQ)+1,38,1),BN:BN),COUNTIF(OFFSET(BQ46,-OFFSET(BQ46,0,-4)+1,-COLUMNS($J:BQ)+1,38,1),BN:BN),COUNTIF(OFFSET(BQ46,-OFFSET(BQ46,0,-4)+1,-COLUMNS($P:BQ)+1,38,1),BN:BN),COUNTIF(OFFSET(BQ46,-OFFSET(BQ46,0,-4)+1,-COLUMNS($V:BQ)+1,38,1),BN:BN),COUNTIF(OFFSET(BQ46,-OFFSET(BQ46,0,-4)+1,-COLUMNS($AB:BQ)+1,38,1),BN:BN),COUNTIF(OFFSET(BQ46,-OFFSET(BQ46,0,-4)+1,-COLUMNS($AH:BQ)+1,38,1),BN:BN),COUNTIF(OFFSET(BQ46,-OFFSET(BQ46,0,-4)+1,-COLUMNS($AO:BQ)+1,38,1),BN:BN),COUNTIF(OFFSET(BQ46,-OFFSET(BQ46,0,-4)+1,-COLUMNS($AU:BQ)+1,38,1),BN:BN),COUNTIF(OFFSET(BQ46,-OFFSET(BQ46,0,-4)+1,-COLUMNS($BA:BQ)+1,38,1),BN:BN),COUNTIF(OFFSET(BQ46,-OFFSET(BQ46,0,-4)+1,-COLUMNS($BG:BQ)+1,38,1),BN:BN),)</f>
        <v>8</v>
      </c>
      <c r="BR46" s="73">
        <f t="shared" ca="1" si="22"/>
        <v>2.6666666666666668E-2</v>
      </c>
    </row>
    <row r="47" spans="2:70" ht="13.5" customHeight="1" outlineLevel="1">
      <c r="B47" s="106">
        <v>3</v>
      </c>
      <c r="C47" s="52"/>
      <c r="D47" s="52" t="str">
        <f t="shared" ca="1" si="12"/>
        <v>ST</v>
      </c>
      <c r="E47" s="42"/>
      <c r="F47" s="42"/>
      <c r="G47" s="42"/>
      <c r="H47" s="42"/>
      <c r="I47" s="52"/>
      <c r="J47" s="52" t="str">
        <f t="shared" ca="1" si="13"/>
        <v>TT</v>
      </c>
      <c r="K47" s="40"/>
      <c r="L47" s="40"/>
      <c r="M47" s="40"/>
      <c r="N47" s="40" t="s">
        <v>21</v>
      </c>
      <c r="O47" s="52"/>
      <c r="P47" s="52" t="str">
        <f t="shared" ca="1" si="14"/>
        <v>LA</v>
      </c>
      <c r="Q47" s="40"/>
      <c r="R47" s="40"/>
      <c r="S47" s="40"/>
      <c r="T47" s="40"/>
      <c r="U47" s="52"/>
      <c r="V47" s="52" t="str">
        <f t="shared" ca="1" si="15"/>
        <v>LA</v>
      </c>
      <c r="W47" s="40"/>
      <c r="X47" s="40"/>
      <c r="Y47" s="40"/>
      <c r="Z47" s="40"/>
      <c r="AA47" s="52"/>
      <c r="AB47" s="52" t="str">
        <f t="shared" ca="1" si="16"/>
        <v>KO</v>
      </c>
      <c r="AC47" s="40"/>
      <c r="AD47" s="40"/>
      <c r="AE47" s="40"/>
      <c r="AF47" s="40"/>
      <c r="AG47" s="52"/>
      <c r="AH47" s="52" t="str">
        <f t="shared" ca="1" si="17"/>
        <v>IP</v>
      </c>
      <c r="AI47" s="40"/>
      <c r="AJ47" s="40"/>
      <c r="AK47" s="40"/>
      <c r="AL47" s="40"/>
      <c r="AM47" s="52"/>
      <c r="AN47" s="52"/>
      <c r="AO47" s="52" t="str">
        <f t="shared" ca="1" si="18"/>
        <v>IP</v>
      </c>
      <c r="AP47" s="40"/>
      <c r="AQ47" s="40"/>
      <c r="AR47" s="40"/>
      <c r="AS47" s="40"/>
      <c r="AT47" s="52"/>
      <c r="AU47" s="52" t="str">
        <f t="shared" ca="1" si="19"/>
        <v>••</v>
      </c>
      <c r="AV47" s="39"/>
      <c r="AW47" s="39"/>
      <c r="AX47" s="39"/>
      <c r="AY47" s="39"/>
      <c r="AZ47" s="52"/>
      <c r="BA47" s="52" t="str">
        <f t="shared" ca="1" si="20"/>
        <v>••</v>
      </c>
      <c r="BB47" s="39"/>
      <c r="BC47" s="39"/>
      <c r="BD47" s="39"/>
      <c r="BE47" s="39"/>
      <c r="BF47" s="52"/>
      <c r="BG47" s="52" t="str">
        <f t="shared" ca="1" si="21"/>
        <v>••</v>
      </c>
      <c r="BH47" s="39"/>
      <c r="BI47" s="39"/>
      <c r="BJ47" s="39"/>
      <c r="BK47" s="39"/>
      <c r="BL47" s="52"/>
      <c r="BM47" s="51">
        <v>3</v>
      </c>
      <c r="BN47" s="75" t="s">
        <v>26</v>
      </c>
      <c r="BO47" s="74">
        <f ca="1">SUM(COUNTIF(OFFSET(BO47,-OFFSET(BO47,0,-2)+1,-COLUMNS($D:BO)+1,38,1),BN:BN),
COUNTIF(OFFSET(BO47,-OFFSET(BO47,0,-2)+1,-COLUMNS($P:BO)+1,38,1),BN:BN),
COUNTIF(OFFSET(BO47,-OFFSET(BO47,0,-2)+1,-COLUMNS($AB:BO)+1,38,1),BN:BN),
COUNTIF(OFFSET(BO47,-OFFSET(BO47,0,-2)+1,-COLUMNS($AO:BO)+1,38,1),BN:BN),
COUNTIF(OFFSET(BO47,-OFFSET(BO47,0,-2)+1,-COLUMNS($BA:BO)+1,38,1),BN:BN),)</f>
        <v>7</v>
      </c>
      <c r="BP47" s="74">
        <f ca="1">SUM(COUNTIF(OFFSET(BP47,-OFFSET(BP47,0,-3)+1,-COLUMNS($J:BP)+1,38,1),BN:BN),
COUNTIF(OFFSET(BP47,-OFFSET(BP47,0,-3)+1,-COLUMNS($V:BP)+1,38,1),BN:BN),
COUNTIF(OFFSET(BP47,-OFFSET(BP47,0,-3)+1,-COLUMNS($AH:BP)+1,38,1),BN:BN),
COUNTIF(OFFSET(BP47,-OFFSET(BP47,0,-3)+1,-COLUMNS($AU:BP)+1,38,1),BN:BN),
COUNTIF(OFFSET(BP47,-OFFSET(BP47,0,-3)+1,-COLUMNS($BG:BP)+1,38,1),BN:BN),)</f>
        <v>7</v>
      </c>
      <c r="BQ47" s="40">
        <f ca="1">SUM(COUNTIF(OFFSET(BQ47,-OFFSET(BQ47,0,-4)+1,-COLUMNS($D:BQ)+1,38,1),BN:BN),COUNTIF(OFFSET(BQ47,-OFFSET(BQ47,0,-4)+1,-COLUMNS($J:BQ)+1,38,1),BN:BN),COUNTIF(OFFSET(BQ47,-OFFSET(BQ47,0,-4)+1,-COLUMNS($P:BQ)+1,38,1),BN:BN),COUNTIF(OFFSET(BQ47,-OFFSET(BQ47,0,-4)+1,-COLUMNS($V:BQ)+1,38,1),BN:BN),COUNTIF(OFFSET(BQ47,-OFFSET(BQ47,0,-4)+1,-COLUMNS($AB:BQ)+1,38,1),BN:BN),COUNTIF(OFFSET(BQ47,-OFFSET(BQ47,0,-4)+1,-COLUMNS($AH:BQ)+1,38,1),BN:BN),COUNTIF(OFFSET(BQ47,-OFFSET(BQ47,0,-4)+1,-COLUMNS($AO:BQ)+1,38,1),BN:BN),COUNTIF(OFFSET(BQ47,-OFFSET(BQ47,0,-4)+1,-COLUMNS($AU:BQ)+1,38,1),BN:BN),COUNTIF(OFFSET(BQ47,-OFFSET(BQ47,0,-4)+1,-COLUMNS($BA:BQ)+1,38,1),BN:BN),COUNTIF(OFFSET(BQ47,-OFFSET(BQ47,0,-4)+1,-COLUMNS($BG:BQ)+1,38,1),BN:BN),)</f>
        <v>14</v>
      </c>
      <c r="BR47" s="73">
        <f t="shared" ca="1" si="22"/>
        <v>4.6666666666666669E-2</v>
      </c>
    </row>
    <row r="48" spans="2:70" ht="13.5" customHeight="1" outlineLevel="1">
      <c r="B48" s="106">
        <v>4</v>
      </c>
      <c r="C48" s="52"/>
      <c r="D48" s="52" t="str">
        <f t="shared" ca="1" si="12"/>
        <v>ST</v>
      </c>
      <c r="E48" s="42"/>
      <c r="F48" s="42"/>
      <c r="G48" s="42"/>
      <c r="H48" s="42"/>
      <c r="I48" s="52"/>
      <c r="J48" s="52" t="str">
        <f t="shared" ca="1" si="13"/>
        <v>TT</v>
      </c>
      <c r="K48" s="40"/>
      <c r="L48" s="40"/>
      <c r="M48" s="40"/>
      <c r="N48" s="40"/>
      <c r="O48" s="52"/>
      <c r="P48" s="52" t="str">
        <f t="shared" ca="1" si="14"/>
        <v>LA</v>
      </c>
      <c r="Q48" s="40"/>
      <c r="R48" s="40"/>
      <c r="S48" s="40"/>
      <c r="T48" s="40"/>
      <c r="U48" s="52"/>
      <c r="V48" s="52" t="str">
        <f t="shared" ca="1" si="15"/>
        <v>LA</v>
      </c>
      <c r="W48" s="40"/>
      <c r="X48" s="40"/>
      <c r="Y48" s="40"/>
      <c r="Z48" s="40"/>
      <c r="AA48" s="52"/>
      <c r="AB48" s="52" t="str">
        <f t="shared" ca="1" si="16"/>
        <v>KO</v>
      </c>
      <c r="AC48" s="40"/>
      <c r="AD48" s="40"/>
      <c r="AE48" s="40"/>
      <c r="AF48" s="40"/>
      <c r="AG48" s="52"/>
      <c r="AH48" s="52" t="str">
        <f t="shared" ca="1" si="17"/>
        <v>IP</v>
      </c>
      <c r="AI48" s="40"/>
      <c r="AJ48" s="40"/>
      <c r="AK48" s="40"/>
      <c r="AL48" s="40"/>
      <c r="AM48" s="52"/>
      <c r="AN48" s="52"/>
      <c r="AO48" s="52" t="str">
        <f t="shared" ca="1" si="18"/>
        <v>IP</v>
      </c>
      <c r="AP48" s="40"/>
      <c r="AQ48" s="40"/>
      <c r="AR48" s="40"/>
      <c r="AS48" s="40"/>
      <c r="AT48" s="52"/>
      <c r="AU48" s="52" t="str">
        <f t="shared" ca="1" si="19"/>
        <v>••</v>
      </c>
      <c r="AV48" s="39"/>
      <c r="AW48" s="39"/>
      <c r="AX48" s="39"/>
      <c r="AY48" s="39"/>
      <c r="AZ48" s="52"/>
      <c r="BA48" s="52" t="str">
        <f t="shared" ca="1" si="20"/>
        <v>••</v>
      </c>
      <c r="BB48" s="39"/>
      <c r="BC48" s="39"/>
      <c r="BD48" s="39"/>
      <c r="BE48" s="39"/>
      <c r="BF48" s="52"/>
      <c r="BG48" s="52" t="str">
        <f t="shared" ca="1" si="21"/>
        <v>••</v>
      </c>
      <c r="BH48" s="39"/>
      <c r="BI48" s="39"/>
      <c r="BJ48" s="39"/>
      <c r="BK48" s="39"/>
      <c r="BL48" s="52"/>
      <c r="BM48" s="51">
        <v>4</v>
      </c>
      <c r="BN48" s="75" t="s">
        <v>35</v>
      </c>
      <c r="BO48" s="74">
        <f ca="1">SUM(COUNTIF(OFFSET(BO48,-OFFSET(BO48,0,-2)+1,-COLUMNS($D:BO)+1,38,1),BN:BN),
COUNTIF(OFFSET(BO48,-OFFSET(BO48,0,-2)+1,-COLUMNS($P:BO)+1,38,1),BN:BN),
COUNTIF(OFFSET(BO48,-OFFSET(BO48,0,-2)+1,-COLUMNS($AB:BO)+1,38,1),BN:BN),
COUNTIF(OFFSET(BO48,-OFFSET(BO48,0,-2)+1,-COLUMNS($AO:BO)+1,38,1),BN:BN),
COUNTIF(OFFSET(BO48,-OFFSET(BO48,0,-2)+1,-COLUMNS($BA:BO)+1,38,1),BN:BN),)</f>
        <v>6</v>
      </c>
      <c r="BP48" s="74">
        <f ca="1">SUM(COUNTIF(OFFSET(BP48,-OFFSET(BP48,0,-3)+1,-COLUMNS($J:BP)+1,38,1),BN:BN),
COUNTIF(OFFSET(BP48,-OFFSET(BP48,0,-3)+1,-COLUMNS($V:BP)+1,38,1),BN:BN),
COUNTIF(OFFSET(BP48,-OFFSET(BP48,0,-3)+1,-COLUMNS($AH:BP)+1,38,1),BN:BN),
COUNTIF(OFFSET(BP48,-OFFSET(BP48,0,-3)+1,-COLUMNS($AU:BP)+1,38,1),BN:BN),
COUNTIF(OFFSET(BP48,-OFFSET(BP48,0,-3)+1,-COLUMNS($BG:BP)+1,38,1),BN:BN),)</f>
        <v>4</v>
      </c>
      <c r="BQ48" s="40">
        <f ca="1">SUM(COUNTIF(OFFSET(BQ48,-OFFSET(BQ48,0,-4)+1,-COLUMNS($D:BQ)+1,38,1),BN:BN),COUNTIF(OFFSET(BQ48,-OFFSET(BQ48,0,-4)+1,-COLUMNS($J:BQ)+1,38,1),BN:BN),COUNTIF(OFFSET(BQ48,-OFFSET(BQ48,0,-4)+1,-COLUMNS($P:BQ)+1,38,1),BN:BN),COUNTIF(OFFSET(BQ48,-OFFSET(BQ48,0,-4)+1,-COLUMNS($V:BQ)+1,38,1),BN:BN),COUNTIF(OFFSET(BQ48,-OFFSET(BQ48,0,-4)+1,-COLUMNS($AB:BQ)+1,38,1),BN:BN),COUNTIF(OFFSET(BQ48,-OFFSET(BQ48,0,-4)+1,-COLUMNS($AH:BQ)+1,38,1),BN:BN),COUNTIF(OFFSET(BQ48,-OFFSET(BQ48,0,-4)+1,-COLUMNS($AO:BQ)+1,38,1),BN:BN),COUNTIF(OFFSET(BQ48,-OFFSET(BQ48,0,-4)+1,-COLUMNS($AU:BQ)+1,38,1),BN:BN),COUNTIF(OFFSET(BQ48,-OFFSET(BQ48,0,-4)+1,-COLUMNS($BA:BQ)+1,38,1),BN:BN),COUNTIF(OFFSET(BQ48,-OFFSET(BQ48,0,-4)+1,-COLUMNS($BG:BQ)+1,38,1),BN:BN),)</f>
        <v>10</v>
      </c>
      <c r="BR48" s="73">
        <f t="shared" ca="1" si="22"/>
        <v>3.3333333333333333E-2</v>
      </c>
    </row>
    <row r="49" spans="2:70" ht="13.5" customHeight="1" outlineLevel="1">
      <c r="B49" s="106">
        <v>5</v>
      </c>
      <c r="C49" s="52"/>
      <c r="D49" s="52" t="str">
        <f t="shared" ca="1" si="12"/>
        <v>ST</v>
      </c>
      <c r="E49" s="42"/>
      <c r="F49" s="42"/>
      <c r="G49" s="42"/>
      <c r="H49" s="42"/>
      <c r="I49" s="52"/>
      <c r="J49" s="52" t="str">
        <f t="shared" ca="1" si="13"/>
        <v>TT</v>
      </c>
      <c r="K49" s="40"/>
      <c r="L49" s="40"/>
      <c r="M49" s="40"/>
      <c r="N49" s="40"/>
      <c r="O49" s="52"/>
      <c r="P49" s="52" t="str">
        <f t="shared" ca="1" si="14"/>
        <v>LA</v>
      </c>
      <c r="Q49" s="40"/>
      <c r="R49" s="40"/>
      <c r="S49" s="40"/>
      <c r="T49" s="40"/>
      <c r="U49" s="52"/>
      <c r="V49" s="52" t="str">
        <f t="shared" ca="1" si="15"/>
        <v>LA</v>
      </c>
      <c r="W49" s="40"/>
      <c r="X49" s="40"/>
      <c r="Y49" s="40"/>
      <c r="Z49" s="40"/>
      <c r="AA49" s="52"/>
      <c r="AB49" s="52" t="str">
        <f t="shared" ca="1" si="16"/>
        <v>KO</v>
      </c>
      <c r="AC49" s="40"/>
      <c r="AD49" s="40"/>
      <c r="AE49" s="40"/>
      <c r="AF49" s="40"/>
      <c r="AG49" s="52"/>
      <c r="AH49" s="52" t="str">
        <f t="shared" ca="1" si="17"/>
        <v>IP</v>
      </c>
      <c r="AI49" s="40"/>
      <c r="AJ49" s="40"/>
      <c r="AK49" s="40"/>
      <c r="AL49" s="40"/>
      <c r="AM49" s="52"/>
      <c r="AN49" s="52"/>
      <c r="AO49" s="52" t="str">
        <f t="shared" ca="1" si="18"/>
        <v>IP</v>
      </c>
      <c r="AP49" s="40"/>
      <c r="AQ49" s="40"/>
      <c r="AR49" s="40"/>
      <c r="AS49" s="40"/>
      <c r="AT49" s="52"/>
      <c r="AU49" s="52" t="str">
        <f t="shared" ca="1" si="19"/>
        <v>••</v>
      </c>
      <c r="AV49" s="39"/>
      <c r="AW49" s="39"/>
      <c r="AX49" s="39"/>
      <c r="AY49" s="39"/>
      <c r="AZ49" s="52"/>
      <c r="BA49" s="52" t="str">
        <f t="shared" ca="1" si="20"/>
        <v>••</v>
      </c>
      <c r="BB49" s="39"/>
      <c r="BC49" s="39"/>
      <c r="BD49" s="39"/>
      <c r="BE49" s="39"/>
      <c r="BF49" s="52"/>
      <c r="BG49" s="52" t="str">
        <f t="shared" ca="1" si="21"/>
        <v>••</v>
      </c>
      <c r="BH49" s="39"/>
      <c r="BI49" s="39"/>
      <c r="BJ49" s="39"/>
      <c r="BK49" s="39"/>
      <c r="BL49" s="52"/>
      <c r="BM49" s="51">
        <v>5</v>
      </c>
      <c r="BN49" s="75" t="s">
        <v>21</v>
      </c>
      <c r="BO49" s="74">
        <f ca="1">SUM(COUNTIF(OFFSET(BO49,-OFFSET(BO49,0,-2)+1,-COLUMNS($D:BO)+1,38,1),BN:BN),
COUNTIF(OFFSET(BO49,-OFFSET(BO49,0,-2)+1,-COLUMNS($P:BO)+1,38,1),BN:BN),
COUNTIF(OFFSET(BO49,-OFFSET(BO49,0,-2)+1,-COLUMNS($AB:BO)+1,38,1),BN:BN),
COUNTIF(OFFSET(BO49,-OFFSET(BO49,0,-2)+1,-COLUMNS($AO:BO)+1,38,1),BN:BN),
COUNTIF(OFFSET(BO49,-OFFSET(BO49,0,-2)+1,-COLUMNS($BA:BO)+1,38,1),BN:BN),)</f>
        <v>0</v>
      </c>
      <c r="BP49" s="74">
        <f ca="1">SUM(COUNTIF(OFFSET(BP49,-OFFSET(BP49,0,-3)+1,-COLUMNS($J:BP)+1,38,1),BN:BN),
COUNTIF(OFFSET(BP49,-OFFSET(BP49,0,-3)+1,-COLUMNS($V:BP)+1,38,1),BN:BN),
COUNTIF(OFFSET(BP49,-OFFSET(BP49,0,-3)+1,-COLUMNS($AH:BP)+1,38,1),BN:BN),
COUNTIF(OFFSET(BP49,-OFFSET(BP49,0,-3)+1,-COLUMNS($AU:BP)+1,38,1),BN:BN),
COUNTIF(OFFSET(BP49,-OFFSET(BP49,0,-3)+1,-COLUMNS($BG:BP)+1,38,1),BN:BN),)</f>
        <v>3</v>
      </c>
      <c r="BQ49" s="40">
        <f ca="1">SUM(COUNTIF(OFFSET(BQ49,-OFFSET(BQ49,0,-4)+1,-COLUMNS($D:BQ)+1,38,1),BN:BN),COUNTIF(OFFSET(BQ49,-OFFSET(BQ49,0,-4)+1,-COLUMNS($J:BQ)+1,38,1),BN:BN),COUNTIF(OFFSET(BQ49,-OFFSET(BQ49,0,-4)+1,-COLUMNS($P:BQ)+1,38,1),BN:BN),COUNTIF(OFFSET(BQ49,-OFFSET(BQ49,0,-4)+1,-COLUMNS($V:BQ)+1,38,1),BN:BN),COUNTIF(OFFSET(BQ49,-OFFSET(BQ49,0,-4)+1,-COLUMNS($AB:BQ)+1,38,1),BN:BN),COUNTIF(OFFSET(BQ49,-OFFSET(BQ49,0,-4)+1,-COLUMNS($AH:BQ)+1,38,1),BN:BN),COUNTIF(OFFSET(BQ49,-OFFSET(BQ49,0,-4)+1,-COLUMNS($AO:BQ)+1,38,1),BN:BN),COUNTIF(OFFSET(BQ49,-OFFSET(BQ49,0,-4)+1,-COLUMNS($AU:BQ)+1,38,1),BN:BN),COUNTIF(OFFSET(BQ49,-OFFSET(BQ49,0,-4)+1,-COLUMNS($BA:BQ)+1,38,1),BN:BN),COUNTIF(OFFSET(BQ49,-OFFSET(BQ49,0,-4)+1,-COLUMNS($BG:BQ)+1,38,1),BN:BN),)</f>
        <v>3</v>
      </c>
      <c r="BR49" s="73">
        <f t="shared" ca="1" si="22"/>
        <v>0.01</v>
      </c>
    </row>
    <row r="50" spans="2:70" ht="13.5" customHeight="1" outlineLevel="1">
      <c r="B50" s="106">
        <v>6</v>
      </c>
      <c r="C50" s="52"/>
      <c r="D50" s="52" t="str">
        <f t="shared" ca="1" si="12"/>
        <v>ST</v>
      </c>
      <c r="E50" s="42">
        <v>1</v>
      </c>
      <c r="F50" s="42">
        <v>0</v>
      </c>
      <c r="G50" s="42" t="s">
        <v>121</v>
      </c>
      <c r="H50" s="42">
        <v>1</v>
      </c>
      <c r="I50" s="52"/>
      <c r="J50" s="52" t="str">
        <f t="shared" ca="1" si="13"/>
        <v>ES</v>
      </c>
      <c r="K50" s="78" t="s">
        <v>122</v>
      </c>
      <c r="L50" s="37"/>
      <c r="M50" s="37"/>
      <c r="N50" s="37" t="s">
        <v>45</v>
      </c>
      <c r="O50" s="52"/>
      <c r="P50" s="52" t="str">
        <f t="shared" ca="1" si="14"/>
        <v>LA</v>
      </c>
      <c r="Q50" s="91" t="s">
        <v>123</v>
      </c>
      <c r="R50" s="35"/>
      <c r="S50" s="35"/>
      <c r="T50" s="35" t="s">
        <v>19</v>
      </c>
      <c r="U50" s="52"/>
      <c r="V50" s="52" t="str">
        <f t="shared" ca="1" si="15"/>
        <v>KO</v>
      </c>
      <c r="W50" s="91" t="s">
        <v>124</v>
      </c>
      <c r="X50" s="35"/>
      <c r="Y50" s="35"/>
      <c r="Z50" s="35" t="s">
        <v>24</v>
      </c>
      <c r="AA50" s="52"/>
      <c r="AB50" s="52" t="str">
        <f t="shared" ca="1" si="16"/>
        <v>IP</v>
      </c>
      <c r="AC50" s="91" t="s">
        <v>125</v>
      </c>
      <c r="AD50" s="35"/>
      <c r="AE50" s="35"/>
      <c r="AF50" s="35" t="s">
        <v>26</v>
      </c>
      <c r="AG50" s="52"/>
      <c r="AH50" s="52" t="str">
        <f t="shared" ca="1" si="17"/>
        <v>UI</v>
      </c>
      <c r="AI50" s="91" t="s">
        <v>126</v>
      </c>
      <c r="AJ50" s="35"/>
      <c r="AK50" s="35"/>
      <c r="AL50" s="35" t="s">
        <v>35</v>
      </c>
      <c r="AM50" s="52"/>
      <c r="AN50" s="52"/>
      <c r="AO50" s="52" t="str">
        <f t="shared" ca="1" si="18"/>
        <v>UI</v>
      </c>
      <c r="AP50" s="91" t="s">
        <v>127</v>
      </c>
      <c r="AQ50" s="35"/>
      <c r="AR50" s="35"/>
      <c r="AS50" s="35" t="s">
        <v>35</v>
      </c>
      <c r="AT50" s="52"/>
      <c r="AU50" s="52" t="str">
        <f t="shared" ca="1" si="19"/>
        <v>••</v>
      </c>
      <c r="AV50" s="39"/>
      <c r="AW50" s="39"/>
      <c r="AX50" s="39"/>
      <c r="AY50" s="39"/>
      <c r="AZ50" s="52"/>
      <c r="BA50" s="52" t="str">
        <f t="shared" ca="1" si="20"/>
        <v>••</v>
      </c>
      <c r="BB50" s="39"/>
      <c r="BC50" s="39"/>
      <c r="BD50" s="39"/>
      <c r="BE50" s="39"/>
      <c r="BF50" s="52"/>
      <c r="BG50" s="52" t="str">
        <f t="shared" ca="1" si="21"/>
        <v>••</v>
      </c>
      <c r="BH50" s="39"/>
      <c r="BI50" s="39"/>
      <c r="BJ50" s="39"/>
      <c r="BK50" s="39"/>
      <c r="BL50" s="52"/>
      <c r="BM50" s="51">
        <v>6</v>
      </c>
      <c r="BN50" s="75" t="s">
        <v>37</v>
      </c>
      <c r="BO50" s="74">
        <f ca="1">SUM(COUNTIF(OFFSET(BO50,-OFFSET(BO50,0,-2)+1,-COLUMNS($D:BO)+1,38,1),BN:BN),
COUNTIF(OFFSET(BO50,-OFFSET(BO50,0,-2)+1,-COLUMNS($P:BO)+1,38,1),BN:BN),
COUNTIF(OFFSET(BO50,-OFFSET(BO50,0,-2)+1,-COLUMNS($AB:BO)+1,38,1),BN:BN),
COUNTIF(OFFSET(BO50,-OFFSET(BO50,0,-2)+1,-COLUMNS($AO:BO)+1,38,1),BN:BN),
COUNTIF(OFFSET(BO50,-OFFSET(BO50,0,-2)+1,-COLUMNS($BA:BO)+1,38,1),BN:BN),)</f>
        <v>0</v>
      </c>
      <c r="BP50" s="74">
        <f ca="1">SUM(COUNTIF(OFFSET(BP50,-OFFSET(BP50,0,-3)+1,-COLUMNS($J:BP)+1,38,1),BN:BN),
COUNTIF(OFFSET(BP50,-OFFSET(BP50,0,-3)+1,-COLUMNS($V:BP)+1,38,1),BN:BN),
COUNTIF(OFFSET(BP50,-OFFSET(BP50,0,-3)+1,-COLUMNS($AH:BP)+1,38,1),BN:BN),
COUNTIF(OFFSET(BP50,-OFFSET(BP50,0,-3)+1,-COLUMNS($AU:BP)+1,38,1),BN:BN),
COUNTIF(OFFSET(BP50,-OFFSET(BP50,0,-3)+1,-COLUMNS($BG:BP)+1,38,1),BN:BN),)</f>
        <v>0</v>
      </c>
      <c r="BQ50" s="40">
        <f ca="1">SUM(COUNTIF(OFFSET(BQ50,-OFFSET(BQ50,0,-4)+1,-COLUMNS($D:BQ)+1,38,1),BN:BN),COUNTIF(OFFSET(BQ50,-OFFSET(BQ50,0,-4)+1,-COLUMNS($J:BQ)+1,38,1),BN:BN),COUNTIF(OFFSET(BQ50,-OFFSET(BQ50,0,-4)+1,-COLUMNS($P:BQ)+1,38,1),BN:BN),COUNTIF(OFFSET(BQ50,-OFFSET(BQ50,0,-4)+1,-COLUMNS($V:BQ)+1,38,1),BN:BN),COUNTIF(OFFSET(BQ50,-OFFSET(BQ50,0,-4)+1,-COLUMNS($AB:BQ)+1,38,1),BN:BN),COUNTIF(OFFSET(BQ50,-OFFSET(BQ50,0,-4)+1,-COLUMNS($AH:BQ)+1,38,1),BN:BN),COUNTIF(OFFSET(BQ50,-OFFSET(BQ50,0,-4)+1,-COLUMNS($AO:BQ)+1,38,1),BN:BN),COUNTIF(OFFSET(BQ50,-OFFSET(BQ50,0,-4)+1,-COLUMNS($AU:BQ)+1,38,1),BN:BN),COUNTIF(OFFSET(BQ50,-OFFSET(BQ50,0,-4)+1,-COLUMNS($BA:BQ)+1,38,1),BN:BN),COUNTIF(OFFSET(BQ50,-OFFSET(BQ50,0,-4)+1,-COLUMNS($BG:BQ)+1,38,1),BN:BN),)</f>
        <v>0</v>
      </c>
      <c r="BR50" s="73">
        <f t="shared" ca="1" si="22"/>
        <v>0</v>
      </c>
    </row>
    <row r="51" spans="2:70" ht="13.5" customHeight="1" outlineLevel="1">
      <c r="B51" s="106">
        <v>7</v>
      </c>
      <c r="C51" s="52"/>
      <c r="D51" s="52" t="str">
        <f t="shared" ca="1" si="12"/>
        <v>KO</v>
      </c>
      <c r="E51" s="91" t="s">
        <v>128</v>
      </c>
      <c r="F51" s="35"/>
      <c r="G51" s="35"/>
      <c r="H51" s="35" t="s">
        <v>24</v>
      </c>
      <c r="I51" s="52"/>
      <c r="J51" s="52" t="str">
        <f t="shared" ca="1" si="13"/>
        <v>ES</v>
      </c>
      <c r="K51" s="42">
        <v>2</v>
      </c>
      <c r="L51" s="42">
        <v>2</v>
      </c>
      <c r="M51" s="42" t="s">
        <v>121</v>
      </c>
      <c r="N51" s="42">
        <v>4</v>
      </c>
      <c r="O51" s="52"/>
      <c r="P51" s="52" t="str">
        <f t="shared" ca="1" si="14"/>
        <v>LA</v>
      </c>
      <c r="Q51" s="40">
        <v>2</v>
      </c>
      <c r="R51" s="40">
        <v>0</v>
      </c>
      <c r="S51" s="40" t="s">
        <v>31</v>
      </c>
      <c r="T51" s="40">
        <v>2</v>
      </c>
      <c r="U51" s="52"/>
      <c r="V51" s="52" t="str">
        <f t="shared" ca="1" si="15"/>
        <v>KO</v>
      </c>
      <c r="W51" s="40">
        <v>2</v>
      </c>
      <c r="X51" s="40">
        <v>0</v>
      </c>
      <c r="Y51" s="40" t="s">
        <v>31</v>
      </c>
      <c r="Z51" s="40">
        <v>2</v>
      </c>
      <c r="AA51" s="52"/>
      <c r="AB51" s="52" t="str">
        <f t="shared" ca="1" si="16"/>
        <v>IP</v>
      </c>
      <c r="AC51" s="40">
        <v>2</v>
      </c>
      <c r="AD51" s="40">
        <v>0</v>
      </c>
      <c r="AE51" s="40" t="s">
        <v>31</v>
      </c>
      <c r="AF51" s="40">
        <v>2</v>
      </c>
      <c r="AG51" s="52"/>
      <c r="AH51" s="52" t="str">
        <f t="shared" ca="1" si="17"/>
        <v>UI</v>
      </c>
      <c r="AI51" s="40">
        <v>0</v>
      </c>
      <c r="AJ51" s="40">
        <v>2</v>
      </c>
      <c r="AK51" s="40" t="s">
        <v>121</v>
      </c>
      <c r="AL51" s="40">
        <v>2</v>
      </c>
      <c r="AM51" s="52"/>
      <c r="AN51" s="52"/>
      <c r="AO51" s="52" t="str">
        <f t="shared" ca="1" si="18"/>
        <v>UI</v>
      </c>
      <c r="AP51" s="40">
        <v>0</v>
      </c>
      <c r="AQ51" s="40">
        <v>4</v>
      </c>
      <c r="AR51" s="40" t="s">
        <v>121</v>
      </c>
      <c r="AS51" s="40">
        <v>4</v>
      </c>
      <c r="AT51" s="52"/>
      <c r="AU51" s="52" t="str">
        <f t="shared" ca="1" si="19"/>
        <v>EK</v>
      </c>
      <c r="AV51" s="78" t="s">
        <v>129</v>
      </c>
      <c r="AW51" s="37"/>
      <c r="AX51" s="37"/>
      <c r="AY51" s="37" t="s">
        <v>43</v>
      </c>
      <c r="AZ51" s="52"/>
      <c r="BA51" s="52" t="str">
        <f t="shared" ca="1" si="20"/>
        <v>EO</v>
      </c>
      <c r="BB51" s="78" t="s">
        <v>185</v>
      </c>
      <c r="BC51" s="37"/>
      <c r="BD51" s="37"/>
      <c r="BE51" s="37" t="s">
        <v>39</v>
      </c>
      <c r="BF51" s="52"/>
      <c r="BG51" s="52" t="str">
        <f t="shared" ca="1" si="21"/>
        <v>••</v>
      </c>
      <c r="BH51" s="39"/>
      <c r="BI51" s="39"/>
      <c r="BJ51" s="39"/>
      <c r="BK51" s="39"/>
      <c r="BL51" s="52"/>
      <c r="BM51" s="51">
        <v>7</v>
      </c>
      <c r="BN51" s="71" t="s">
        <v>29</v>
      </c>
      <c r="BO51" s="70">
        <f ca="1">SUM(COUNTIF(OFFSET(BO51,-OFFSET(BO51,0,-2)+1,-COLUMNS($D:BO)+1,38,1),BN:BN),
COUNTIF(OFFSET(BO51,-OFFSET(BO51,0,-2)+1,-COLUMNS($P:BO)+1,38,1),BN:BN),
COUNTIF(OFFSET(BO51,-OFFSET(BO51,0,-2)+1,-COLUMNS($AB:BO)+1,38,1),BN:BN),
COUNTIF(OFFSET(BO51,-OFFSET(BO51,0,-2)+1,-COLUMNS($AO:BO)+1,38,1),BN:BN),
COUNTIF(OFFSET(BO51,-OFFSET(BO51,0,-2)+1,-COLUMNS($BA:BO)+1,38,1),BN:BN),)</f>
        <v>6</v>
      </c>
      <c r="BP51" s="70">
        <f ca="1">SUM(COUNTIF(OFFSET(BP51,-OFFSET(BP51,0,-3)+1,-COLUMNS($J:BP)+1,38,1),BN:BN),
COUNTIF(OFFSET(BP51,-OFFSET(BP51,0,-3)+1,-COLUMNS($V:BP)+1,38,1),BN:BN),
COUNTIF(OFFSET(BP51,-OFFSET(BP51,0,-3)+1,-COLUMNS($AH:BP)+1,38,1),BN:BN),
COUNTIF(OFFSET(BP51,-OFFSET(BP51,0,-3)+1,-COLUMNS($AU:BP)+1,38,1),BN:BN),
COUNTIF(OFFSET(BP51,-OFFSET(BP51,0,-3)+1,-COLUMNS($BG:BP)+1,38,1),BN:BN),)</f>
        <v>36</v>
      </c>
      <c r="BQ51" s="39">
        <f ca="1">SUM(COUNTIF(OFFSET(BQ51,-OFFSET(BQ51,0,-4)+1,-COLUMNS($D:BQ)+1,38,1),BN:BN),COUNTIF(OFFSET(BQ51,-OFFSET(BQ51,0,-4)+1,-COLUMNS($J:BQ)+1,38,1),BN:BN),COUNTIF(OFFSET(BQ51,-OFFSET(BQ51,0,-4)+1,-COLUMNS($P:BQ)+1,38,1),BN:BN),COUNTIF(OFFSET(BQ51,-OFFSET(BQ51,0,-4)+1,-COLUMNS($V:BQ)+1,38,1),BN:BN),COUNTIF(OFFSET(BQ51,-OFFSET(BQ51,0,-4)+1,-COLUMNS($AB:BQ)+1,38,1),BN:BN),COUNTIF(OFFSET(BQ51,-OFFSET(BQ51,0,-4)+1,-COLUMNS($AH:BQ)+1,38,1),BN:BN),COUNTIF(OFFSET(BQ51,-OFFSET(BQ51,0,-4)+1,-COLUMNS($AO:BQ)+1,38,1),BN:BN),COUNTIF(OFFSET(BQ51,-OFFSET(BQ51,0,-4)+1,-COLUMNS($AU:BQ)+1,38,1),BN:BN),COUNTIF(OFFSET(BQ51,-OFFSET(BQ51,0,-4)+1,-COLUMNS($BA:BQ)+1,38,1),BN:BN),COUNTIF(OFFSET(BQ51,-OFFSET(BQ51,0,-4)+1,-COLUMNS($BG:BQ)+1,38,1),BN:BN),)</f>
        <v>42</v>
      </c>
      <c r="BR51" s="69">
        <f t="shared" ca="1" si="22"/>
        <v>0.14000000000000001</v>
      </c>
    </row>
    <row r="52" spans="2:70" ht="13.5" customHeight="1" outlineLevel="1">
      <c r="B52" s="106">
        <v>8</v>
      </c>
      <c r="C52" s="52"/>
      <c r="D52" s="52" t="str">
        <f t="shared" ca="1" si="12"/>
        <v>ET</v>
      </c>
      <c r="E52" s="68" t="s">
        <v>131</v>
      </c>
      <c r="F52" s="67"/>
      <c r="G52" s="67"/>
      <c r="H52" s="67" t="s">
        <v>54</v>
      </c>
      <c r="I52" s="52"/>
      <c r="J52" s="52" t="str">
        <f t="shared" ca="1" si="13"/>
        <v>ES</v>
      </c>
      <c r="K52" s="42"/>
      <c r="L52" s="42"/>
      <c r="M52" s="42"/>
      <c r="N52" s="42"/>
      <c r="O52" s="52"/>
      <c r="P52" s="52" t="str">
        <f t="shared" ca="1" si="14"/>
        <v>ES</v>
      </c>
      <c r="Q52" s="78" t="s">
        <v>132</v>
      </c>
      <c r="R52" s="37"/>
      <c r="S52" s="37"/>
      <c r="T52" s="37" t="s">
        <v>45</v>
      </c>
      <c r="U52" s="52"/>
      <c r="V52" s="52" t="str">
        <f t="shared" ca="1" si="15"/>
        <v>ES</v>
      </c>
      <c r="W52" s="78" t="s">
        <v>133</v>
      </c>
      <c r="X52" s="37"/>
      <c r="Y52" s="37"/>
      <c r="Z52" s="37" t="s">
        <v>45</v>
      </c>
      <c r="AA52" s="52"/>
      <c r="AB52" s="52" t="str">
        <f t="shared" ca="1" si="16"/>
        <v>UI</v>
      </c>
      <c r="AC52" s="91" t="s">
        <v>134</v>
      </c>
      <c r="AD52" s="35"/>
      <c r="AE52" s="35"/>
      <c r="AF52" s="35" t="s">
        <v>35</v>
      </c>
      <c r="AG52" s="52"/>
      <c r="AH52" s="52" t="str">
        <f t="shared" ca="1" si="17"/>
        <v>UI</v>
      </c>
      <c r="AI52" s="91" t="s">
        <v>135</v>
      </c>
      <c r="AJ52" s="35"/>
      <c r="AK52" s="35"/>
      <c r="AL52" s="35" t="s">
        <v>35</v>
      </c>
      <c r="AM52" s="52"/>
      <c r="AN52" s="52"/>
      <c r="AO52" s="52" t="str">
        <f t="shared" ca="1" si="18"/>
        <v>UI</v>
      </c>
      <c r="AP52" s="40"/>
      <c r="AQ52" s="40"/>
      <c r="AR52" s="40"/>
      <c r="AS52" s="40"/>
      <c r="AT52" s="52"/>
      <c r="AU52" s="52" t="str">
        <f t="shared" ca="1" si="19"/>
        <v>EK</v>
      </c>
      <c r="AV52" s="42">
        <v>4</v>
      </c>
      <c r="AW52" s="42">
        <v>0</v>
      </c>
      <c r="AX52" s="42" t="s">
        <v>121</v>
      </c>
      <c r="AY52" s="42">
        <v>4</v>
      </c>
      <c r="AZ52" s="52"/>
      <c r="BA52" s="52" t="str">
        <f t="shared" ca="1" si="20"/>
        <v>EO</v>
      </c>
      <c r="BB52" s="42">
        <v>2</v>
      </c>
      <c r="BC52" s="42">
        <v>0</v>
      </c>
      <c r="BD52" s="42" t="s">
        <v>31</v>
      </c>
      <c r="BE52" s="42">
        <v>2</v>
      </c>
      <c r="BF52" s="52"/>
      <c r="BG52" s="52" t="str">
        <f t="shared" ca="1" si="21"/>
        <v>••</v>
      </c>
      <c r="BH52" s="39"/>
      <c r="BI52" s="39"/>
      <c r="BJ52" s="39"/>
      <c r="BK52" s="39"/>
      <c r="BL52" s="52"/>
      <c r="BM52" s="51">
        <v>8</v>
      </c>
      <c r="BN52" s="66" t="s">
        <v>40</v>
      </c>
      <c r="BO52" s="65">
        <f ca="1">SUM(COUNTIF(OFFSET(BO52,-OFFSET(BO52,0,-2)+1,-COLUMNS($D:BO)+1,38,1),BN:BN),
COUNTIF(OFFSET(BO52,-OFFSET(BO52,0,-2)+1,-COLUMNS($P:BO)+1,38,1),BN:BN),
COUNTIF(OFFSET(BO52,-OFFSET(BO52,0,-2)+1,-COLUMNS($AB:BO)+1,38,1),BN:BN),
COUNTIF(OFFSET(BO52,-OFFSET(BO52,0,-2)+1,-COLUMNS($AO:BO)+1,38,1),BN:BN),
COUNTIF(OFFSET(BO52,-OFFSET(BO52,0,-2)+1,-COLUMNS($BA:BO)+1,38,1),BN:BN),)</f>
        <v>4</v>
      </c>
      <c r="BP52" s="65">
        <f ca="1">SUM(COUNTIF(OFFSET(BP52,-OFFSET(BP52,0,-3)+1,-COLUMNS($J:BP)+1,38,1),BN:BN),
COUNTIF(OFFSET(BP52,-OFFSET(BP52,0,-3)+1,-COLUMNS($V:BP)+1,38,1),BN:BN),
COUNTIF(OFFSET(BP52,-OFFSET(BP52,0,-3)+1,-COLUMNS($AH:BP)+1,38,1),BN:BN),
COUNTIF(OFFSET(BP52,-OFFSET(BP52,0,-3)+1,-COLUMNS($AU:BP)+1,38,1),BN:BN),
COUNTIF(OFFSET(BP52,-OFFSET(BP52,0,-3)+1,-COLUMNS($BG:BP)+1,38,1),BN:BN),)</f>
        <v>2</v>
      </c>
      <c r="BQ52" s="42">
        <f ca="1">SUM(COUNTIF(OFFSET(BQ52,-OFFSET(BQ52,0,-4)+1,-COLUMNS($D:BQ)+1,38,1),BN:BN),COUNTIF(OFFSET(BQ52,-OFFSET(BQ52,0,-4)+1,-COLUMNS($J:BQ)+1,38,1),BN:BN),COUNTIF(OFFSET(BQ52,-OFFSET(BQ52,0,-4)+1,-COLUMNS($P:BQ)+1,38,1),BN:BN),COUNTIF(OFFSET(BQ52,-OFFSET(BQ52,0,-4)+1,-COLUMNS($V:BQ)+1,38,1),BN:BN),COUNTIF(OFFSET(BQ52,-OFFSET(BQ52,0,-4)+1,-COLUMNS($AB:BQ)+1,38,1),BN:BN),COUNTIF(OFFSET(BQ52,-OFFSET(BQ52,0,-4)+1,-COLUMNS($AH:BQ)+1,38,1),BN:BN),COUNTIF(OFFSET(BQ52,-OFFSET(BQ52,0,-4)+1,-COLUMNS($AO:BQ)+1,38,1),BN:BN),COUNTIF(OFFSET(BQ52,-OFFSET(BQ52,0,-4)+1,-COLUMNS($AU:BQ)+1,38,1),BN:BN),COUNTIF(OFFSET(BQ52,-OFFSET(BQ52,0,-4)+1,-COLUMNS($BA:BQ)+1,38,1),BN:BN),COUNTIF(OFFSET(BQ52,-OFFSET(BQ52,0,-4)+1,-COLUMNS($BG:BQ)+1,38,1),BN:BN),)</f>
        <v>6</v>
      </c>
      <c r="BR52" s="64">
        <f t="shared" ca="1" si="22"/>
        <v>0.02</v>
      </c>
    </row>
    <row r="53" spans="2:70" ht="13.5" customHeight="1" outlineLevel="1">
      <c r="B53" s="106">
        <v>9</v>
      </c>
      <c r="C53" s="52"/>
      <c r="D53" s="52" t="str">
        <f t="shared" ca="1" si="12"/>
        <v>ET</v>
      </c>
      <c r="E53" s="63">
        <v>2</v>
      </c>
      <c r="F53" s="63">
        <v>1</v>
      </c>
      <c r="G53" s="63" t="s">
        <v>31</v>
      </c>
      <c r="H53" s="63">
        <v>3</v>
      </c>
      <c r="I53" s="52"/>
      <c r="J53" s="52" t="str">
        <f t="shared" ca="1" si="13"/>
        <v>ES</v>
      </c>
      <c r="K53" s="42">
        <v>1</v>
      </c>
      <c r="L53" s="42">
        <v>0</v>
      </c>
      <c r="M53" s="42" t="s">
        <v>121</v>
      </c>
      <c r="N53" s="42">
        <v>1</v>
      </c>
      <c r="O53" s="52"/>
      <c r="P53" s="52" t="str">
        <f t="shared" ca="1" si="14"/>
        <v>ES</v>
      </c>
      <c r="Q53" s="42">
        <v>3</v>
      </c>
      <c r="R53" s="42">
        <v>3</v>
      </c>
      <c r="S53" s="42" t="s">
        <v>31</v>
      </c>
      <c r="T53" s="42">
        <v>6</v>
      </c>
      <c r="U53" s="52"/>
      <c r="V53" s="52" t="str">
        <f t="shared" ca="1" si="15"/>
        <v>ES</v>
      </c>
      <c r="W53" s="42">
        <v>2</v>
      </c>
      <c r="X53" s="42">
        <v>2</v>
      </c>
      <c r="Y53" s="42" t="s">
        <v>31</v>
      </c>
      <c r="Z53" s="42">
        <v>4</v>
      </c>
      <c r="AA53" s="52"/>
      <c r="AB53" s="52" t="str">
        <f t="shared" ca="1" si="16"/>
        <v>UI</v>
      </c>
      <c r="AC53" s="40">
        <v>2</v>
      </c>
      <c r="AD53" s="40">
        <v>0</v>
      </c>
      <c r="AE53" s="40" t="s">
        <v>121</v>
      </c>
      <c r="AF53" s="40">
        <v>2</v>
      </c>
      <c r="AG53" s="52"/>
      <c r="AH53" s="52" t="str">
        <f t="shared" ca="1" si="17"/>
        <v>UI</v>
      </c>
      <c r="AI53" s="40">
        <v>2</v>
      </c>
      <c r="AJ53" s="40">
        <v>0</v>
      </c>
      <c r="AK53" s="40" t="s">
        <v>31</v>
      </c>
      <c r="AL53" s="40">
        <v>2</v>
      </c>
      <c r="AM53" s="52"/>
      <c r="AN53" s="52"/>
      <c r="AO53" s="52" t="str">
        <f t="shared" ca="1" si="18"/>
        <v>UI</v>
      </c>
      <c r="AP53" s="40"/>
      <c r="AQ53" s="40"/>
      <c r="AR53" s="40"/>
      <c r="AS53" s="40"/>
      <c r="AT53" s="52"/>
      <c r="AU53" s="52" t="str">
        <f t="shared" ca="1" si="19"/>
        <v>EK</v>
      </c>
      <c r="AV53" s="42"/>
      <c r="AW53" s="42"/>
      <c r="AX53" s="42" t="s">
        <v>46</v>
      </c>
      <c r="AY53" s="42"/>
      <c r="AZ53" s="52"/>
      <c r="BA53" s="52" t="str">
        <f t="shared" ca="1" si="20"/>
        <v>EO</v>
      </c>
      <c r="BB53" s="78" t="s">
        <v>55</v>
      </c>
      <c r="BC53" s="37"/>
      <c r="BD53" s="37"/>
      <c r="BE53" s="37" t="s">
        <v>39</v>
      </c>
      <c r="BF53" s="52"/>
      <c r="BG53" s="52" t="str">
        <f t="shared" ca="1" si="21"/>
        <v>••</v>
      </c>
      <c r="BH53" s="39"/>
      <c r="BI53" s="39"/>
      <c r="BJ53" s="39"/>
      <c r="BK53" s="39"/>
      <c r="BL53" s="52"/>
      <c r="BM53" s="51">
        <v>9</v>
      </c>
      <c r="BN53" s="66" t="s">
        <v>43</v>
      </c>
      <c r="BO53" s="65">
        <f ca="1">SUM(COUNTIF(OFFSET(BO53,-OFFSET(BO53,0,-2)+1,-COLUMNS($D:BO)+1,38,1),BN:BN),
COUNTIF(OFFSET(BO53,-OFFSET(BO53,0,-2)+1,-COLUMNS($P:BO)+1,38,1),BN:BN),
COUNTIF(OFFSET(BO53,-OFFSET(BO53,0,-2)+1,-COLUMNS($AB:BO)+1,38,1),BN:BN),
COUNTIF(OFFSET(BO53,-OFFSET(BO53,0,-2)+1,-COLUMNS($AO:BO)+1,38,1),BN:BN),
COUNTIF(OFFSET(BO53,-OFFSET(BO53,0,-2)+1,-COLUMNS($BA:BO)+1,38,1),BN:BN),)</f>
        <v>15</v>
      </c>
      <c r="BP53" s="65">
        <f ca="1">SUM(COUNTIF(OFFSET(BP53,-OFFSET(BP53,0,-3)+1,-COLUMNS($J:BP)+1,38,1),BN:BN),
COUNTIF(OFFSET(BP53,-OFFSET(BP53,0,-3)+1,-COLUMNS($V:BP)+1,38,1),BN:BN),
COUNTIF(OFFSET(BP53,-OFFSET(BP53,0,-3)+1,-COLUMNS($AH:BP)+1,38,1),BN:BN),
COUNTIF(OFFSET(BP53,-OFFSET(BP53,0,-3)+1,-COLUMNS($AU:BP)+1,38,1),BN:BN),
COUNTIF(OFFSET(BP53,-OFFSET(BP53,0,-3)+1,-COLUMNS($BG:BP)+1,38,1),BN:BN),)</f>
        <v>9</v>
      </c>
      <c r="BQ53" s="42">
        <f ca="1">SUM(COUNTIF(OFFSET(BQ53,-OFFSET(BQ53,0,-4)+1,-COLUMNS($D:BQ)+1,38,1),BN:BN),COUNTIF(OFFSET(BQ53,-OFFSET(BQ53,0,-4)+1,-COLUMNS($J:BQ)+1,38,1),BN:BN),COUNTIF(OFFSET(BQ53,-OFFSET(BQ53,0,-4)+1,-COLUMNS($P:BQ)+1,38,1),BN:BN),COUNTIF(OFFSET(BQ53,-OFFSET(BQ53,0,-4)+1,-COLUMNS($V:BQ)+1,38,1),BN:BN),COUNTIF(OFFSET(BQ53,-OFFSET(BQ53,0,-4)+1,-COLUMNS($AB:BQ)+1,38,1),BN:BN),COUNTIF(OFFSET(BQ53,-OFFSET(BQ53,0,-4)+1,-COLUMNS($AH:BQ)+1,38,1),BN:BN),COUNTIF(OFFSET(BQ53,-OFFSET(BQ53,0,-4)+1,-COLUMNS($AO:BQ)+1,38,1),BN:BN),COUNTIF(OFFSET(BQ53,-OFFSET(BQ53,0,-4)+1,-COLUMNS($AU:BQ)+1,38,1),BN:BN),COUNTIF(OFFSET(BQ53,-OFFSET(BQ53,0,-4)+1,-COLUMNS($BA:BQ)+1,38,1),BN:BN),COUNTIF(OFFSET(BQ53,-OFFSET(BQ53,0,-4)+1,-COLUMNS($BG:BQ)+1,38,1),BN:BN),)</f>
        <v>24</v>
      </c>
      <c r="BR53" s="64">
        <f t="shared" ca="1" si="22"/>
        <v>0.08</v>
      </c>
    </row>
    <row r="54" spans="2:70" ht="13.5" customHeight="1" outlineLevel="1">
      <c r="B54" s="106">
        <v>10</v>
      </c>
      <c r="C54" s="52"/>
      <c r="D54" s="52" t="str">
        <f t="shared" ca="1" si="12"/>
        <v>ET</v>
      </c>
      <c r="E54" s="63"/>
      <c r="F54" s="63"/>
      <c r="G54" s="63"/>
      <c r="H54" s="63"/>
      <c r="I54" s="52"/>
      <c r="J54" s="52" t="str">
        <f t="shared" ca="1" si="13"/>
        <v>EO</v>
      </c>
      <c r="K54" s="78" t="s">
        <v>137</v>
      </c>
      <c r="L54" s="37"/>
      <c r="M54" s="37"/>
      <c r="N54" s="37" t="s">
        <v>39</v>
      </c>
      <c r="O54" s="52"/>
      <c r="P54" s="52" t="str">
        <f t="shared" ca="1" si="14"/>
        <v>ES</v>
      </c>
      <c r="Q54" s="42"/>
      <c r="R54" s="42"/>
      <c r="S54" s="42"/>
      <c r="T54" s="42"/>
      <c r="U54" s="52"/>
      <c r="V54" s="52" t="str">
        <f t="shared" ca="1" si="15"/>
        <v>ES</v>
      </c>
      <c r="W54" s="42"/>
      <c r="X54" s="42"/>
      <c r="Y54" s="42"/>
      <c r="Z54" s="42"/>
      <c r="AA54" s="52"/>
      <c r="AB54" s="52" t="str">
        <f t="shared" ca="1" si="16"/>
        <v>EK</v>
      </c>
      <c r="AC54" s="78" t="s">
        <v>138</v>
      </c>
      <c r="AD54" s="37"/>
      <c r="AE54" s="37"/>
      <c r="AF54" s="37" t="s">
        <v>43</v>
      </c>
      <c r="AG54" s="52"/>
      <c r="AH54" s="52" t="str">
        <f t="shared" ca="1" si="17"/>
        <v>IP</v>
      </c>
      <c r="AI54" s="91" t="s">
        <v>139</v>
      </c>
      <c r="AJ54" s="35"/>
      <c r="AK54" s="35"/>
      <c r="AL54" s="35" t="s">
        <v>26</v>
      </c>
      <c r="AM54" s="52"/>
      <c r="AN54" s="52"/>
      <c r="AO54" s="52" t="str">
        <f t="shared" ca="1" si="18"/>
        <v>EK</v>
      </c>
      <c r="AP54" s="78" t="s">
        <v>129</v>
      </c>
      <c r="AQ54" s="37"/>
      <c r="AR54" s="37"/>
      <c r="AS54" s="37" t="s">
        <v>43</v>
      </c>
      <c r="AT54" s="52"/>
      <c r="AU54" s="52" t="str">
        <f t="shared" ca="1" si="19"/>
        <v>EK</v>
      </c>
      <c r="AV54" s="42"/>
      <c r="AW54" s="42"/>
      <c r="AX54" s="42"/>
      <c r="AY54" s="42"/>
      <c r="AZ54" s="52"/>
      <c r="BA54" s="52" t="str">
        <f t="shared" ca="1" si="20"/>
        <v>EO</v>
      </c>
      <c r="BB54" s="42">
        <v>1</v>
      </c>
      <c r="BC54" s="42">
        <v>1</v>
      </c>
      <c r="BD54" s="42" t="s">
        <v>121</v>
      </c>
      <c r="BE54" s="42">
        <v>2</v>
      </c>
      <c r="BF54" s="52"/>
      <c r="BG54" s="52" t="str">
        <f t="shared" ca="1" si="21"/>
        <v>••</v>
      </c>
      <c r="BH54" s="39"/>
      <c r="BI54" s="39"/>
      <c r="BJ54" s="39"/>
      <c r="BK54" s="39"/>
      <c r="BL54" s="52"/>
      <c r="BM54" s="51">
        <v>10</v>
      </c>
      <c r="BN54" s="66" t="s">
        <v>45</v>
      </c>
      <c r="BO54" s="65">
        <f ca="1">SUM(COUNTIF(OFFSET(BO54,-OFFSET(BO54,0,-2)+1,-COLUMNS($D:BO)+1,38,1),BN:BN),
COUNTIF(OFFSET(BO54,-OFFSET(BO54,0,-2)+1,-COLUMNS($P:BO)+1,38,1),BN:BN),
COUNTIF(OFFSET(BO54,-OFFSET(BO54,0,-2)+1,-COLUMNS($AB:BO)+1,38,1),BN:BN),
COUNTIF(OFFSET(BO54,-OFFSET(BO54,0,-2)+1,-COLUMNS($AO:BO)+1,38,1),BN:BN),
COUNTIF(OFFSET(BO54,-OFFSET(BO54,0,-2)+1,-COLUMNS($BA:BO)+1,38,1),BN:BN),)</f>
        <v>18</v>
      </c>
      <c r="BP54" s="65">
        <f ca="1">SUM(COUNTIF(OFFSET(BP54,-OFFSET(BP54,0,-3)+1,-COLUMNS($J:BP)+1,38,1),BN:BN),
COUNTIF(OFFSET(BP54,-OFFSET(BP54,0,-3)+1,-COLUMNS($V:BP)+1,38,1),BN:BN),
COUNTIF(OFFSET(BP54,-OFFSET(BP54,0,-3)+1,-COLUMNS($AH:BP)+1,38,1),BN:BN),
COUNTIF(OFFSET(BP54,-OFFSET(BP54,0,-3)+1,-COLUMNS($AU:BP)+1,38,1),BN:BN),
COUNTIF(OFFSET(BP54,-OFFSET(BP54,0,-3)+1,-COLUMNS($BG:BP)+1,38,1),BN:BN),)</f>
        <v>16</v>
      </c>
      <c r="BQ54" s="42">
        <f ca="1">SUM(COUNTIF(OFFSET(BQ54,-OFFSET(BQ54,0,-4)+1,-COLUMNS($D:BQ)+1,38,1),BN:BN),COUNTIF(OFFSET(BQ54,-OFFSET(BQ54,0,-4)+1,-COLUMNS($J:BQ)+1,38,1),BN:BN),COUNTIF(OFFSET(BQ54,-OFFSET(BQ54,0,-4)+1,-COLUMNS($P:BQ)+1,38,1),BN:BN),COUNTIF(OFFSET(BQ54,-OFFSET(BQ54,0,-4)+1,-COLUMNS($V:BQ)+1,38,1),BN:BN),COUNTIF(OFFSET(BQ54,-OFFSET(BQ54,0,-4)+1,-COLUMNS($AB:BQ)+1,38,1),BN:BN),COUNTIF(OFFSET(BQ54,-OFFSET(BQ54,0,-4)+1,-COLUMNS($AH:BQ)+1,38,1),BN:BN),COUNTIF(OFFSET(BQ54,-OFFSET(BQ54,0,-4)+1,-COLUMNS($AO:BQ)+1,38,1),BN:BN),COUNTIF(OFFSET(BQ54,-OFFSET(BQ54,0,-4)+1,-COLUMNS($AU:BQ)+1,38,1),BN:BN),COUNTIF(OFFSET(BQ54,-OFFSET(BQ54,0,-4)+1,-COLUMNS($BA:BQ)+1,38,1),BN:BN),COUNTIF(OFFSET(BQ54,-OFFSET(BQ54,0,-4)+1,-COLUMNS($BG:BQ)+1,38,1),BN:BN),)</f>
        <v>34</v>
      </c>
      <c r="BR54" s="64">
        <f t="shared" ca="1" si="22"/>
        <v>0.11333333333333333</v>
      </c>
    </row>
    <row r="55" spans="2:70" ht="13.5" customHeight="1" outlineLevel="1">
      <c r="B55" s="106">
        <v>11</v>
      </c>
      <c r="C55" s="52"/>
      <c r="D55" s="52" t="str">
        <f t="shared" ca="1" si="12"/>
        <v>RA</v>
      </c>
      <c r="E55" s="72" t="s">
        <v>140</v>
      </c>
      <c r="F55" s="36"/>
      <c r="G55" s="36"/>
      <c r="H55" s="36" t="s">
        <v>58</v>
      </c>
      <c r="I55" s="52"/>
      <c r="J55" s="52" t="str">
        <f t="shared" ca="1" si="13"/>
        <v>ST</v>
      </c>
      <c r="K55" s="78" t="s">
        <v>141</v>
      </c>
      <c r="L55" s="37"/>
      <c r="M55" s="37"/>
      <c r="N55" s="37" t="s">
        <v>17</v>
      </c>
      <c r="O55" s="52"/>
      <c r="P55" s="52" t="str">
        <f t="shared" ca="1" si="14"/>
        <v>ES</v>
      </c>
      <c r="Q55" s="42"/>
      <c r="R55" s="42"/>
      <c r="S55" s="42"/>
      <c r="T55" s="42"/>
      <c r="U55" s="52"/>
      <c r="V55" s="52" t="str">
        <f t="shared" ca="1" si="15"/>
        <v>ES</v>
      </c>
      <c r="W55" s="42"/>
      <c r="X55" s="42"/>
      <c r="Y55" s="42"/>
      <c r="Z55" s="42"/>
      <c r="AA55" s="52"/>
      <c r="AB55" s="52" t="str">
        <f t="shared" ca="1" si="16"/>
        <v>EK</v>
      </c>
      <c r="AC55" s="42">
        <v>3</v>
      </c>
      <c r="AD55" s="42">
        <v>0</v>
      </c>
      <c r="AE55" s="42" t="s">
        <v>121</v>
      </c>
      <c r="AF55" s="42">
        <v>3</v>
      </c>
      <c r="AG55" s="52"/>
      <c r="AH55" s="52" t="str">
        <f t="shared" ca="1" si="17"/>
        <v>IP</v>
      </c>
      <c r="AI55" s="40">
        <v>2</v>
      </c>
      <c r="AJ55" s="40">
        <v>0</v>
      </c>
      <c r="AK55" s="40" t="s">
        <v>31</v>
      </c>
      <c r="AL55" s="40">
        <v>2</v>
      </c>
      <c r="AM55" s="52"/>
      <c r="AN55" s="52"/>
      <c r="AO55" s="52" t="str">
        <f t="shared" ca="1" si="18"/>
        <v>EK</v>
      </c>
      <c r="AP55" s="42">
        <v>2</v>
      </c>
      <c r="AQ55" s="42">
        <v>2</v>
      </c>
      <c r="AR55" s="42" t="s">
        <v>31</v>
      </c>
      <c r="AS55" s="42">
        <v>4</v>
      </c>
      <c r="AT55" s="52"/>
      <c r="AU55" s="52" t="str">
        <f t="shared" ca="1" si="19"/>
        <v>ES</v>
      </c>
      <c r="AV55" s="109" t="s">
        <v>186</v>
      </c>
      <c r="AW55" s="108"/>
      <c r="AX55" s="108"/>
      <c r="AY55" s="108" t="s">
        <v>45</v>
      </c>
      <c r="AZ55" s="52"/>
      <c r="BA55" s="52" t="str">
        <f t="shared" ca="1" si="20"/>
        <v>EK</v>
      </c>
      <c r="BB55" s="78" t="s">
        <v>156</v>
      </c>
      <c r="BC55" s="37"/>
      <c r="BD55" s="37"/>
      <c r="BE55" s="37" t="s">
        <v>43</v>
      </c>
      <c r="BF55" s="52"/>
      <c r="BG55" s="52" t="str">
        <f t="shared" ca="1" si="21"/>
        <v>••</v>
      </c>
      <c r="BH55" s="39"/>
      <c r="BI55" s="39"/>
      <c r="BJ55" s="39"/>
      <c r="BK55" s="39"/>
      <c r="BL55" s="52"/>
      <c r="BM55" s="51">
        <v>11</v>
      </c>
      <c r="BN55" s="66" t="s">
        <v>17</v>
      </c>
      <c r="BO55" s="65">
        <f ca="1">SUM(COUNTIF(OFFSET(BO55,-OFFSET(BO55,0,-2)+1,-COLUMNS($D:BO)+1,38,1),BN:BN),
COUNTIF(OFFSET(BO55,-OFFSET(BO55,0,-2)+1,-COLUMNS($P:BO)+1,38,1),BN:BN),
COUNTIF(OFFSET(BO55,-OFFSET(BO55,0,-2)+1,-COLUMNS($AB:BO)+1,38,1),BN:BN),
COUNTIF(OFFSET(BO55,-OFFSET(BO55,0,-2)+1,-COLUMNS($AO:BO)+1,38,1),BN:BN),
COUNTIF(OFFSET(BO55,-OFFSET(BO55,0,-2)+1,-COLUMNS($BA:BO)+1,38,1),BN:BN),)</f>
        <v>19</v>
      </c>
      <c r="BP55" s="65">
        <f ca="1">SUM(COUNTIF(OFFSET(BP55,-OFFSET(BP55,0,-3)+1,-COLUMNS($J:BP)+1,38,1),BN:BN),
COUNTIF(OFFSET(BP55,-OFFSET(BP55,0,-3)+1,-COLUMNS($V:BP)+1,38,1),BN:BN),
COUNTIF(OFFSET(BP55,-OFFSET(BP55,0,-3)+1,-COLUMNS($AH:BP)+1,38,1),BN:BN),
COUNTIF(OFFSET(BP55,-OFFSET(BP55,0,-3)+1,-COLUMNS($AU:BP)+1,38,1),BN:BN),
COUNTIF(OFFSET(BP55,-OFFSET(BP55,0,-3)+1,-COLUMNS($BG:BP)+1,38,1),BN:BN),)</f>
        <v>19</v>
      </c>
      <c r="BQ55" s="42">
        <f ca="1">SUM(COUNTIF(OFFSET(BQ55,-OFFSET(BQ55,0,-4)+1,-COLUMNS($D:BQ)+1,38,1),BN:BN),COUNTIF(OFFSET(BQ55,-OFFSET(BQ55,0,-4)+1,-COLUMNS($J:BQ)+1,38,1),BN:BN),COUNTIF(OFFSET(BQ55,-OFFSET(BQ55,0,-4)+1,-COLUMNS($P:BQ)+1,38,1),BN:BN),COUNTIF(OFFSET(BQ55,-OFFSET(BQ55,0,-4)+1,-COLUMNS($V:BQ)+1,38,1),BN:BN),COUNTIF(OFFSET(BQ55,-OFFSET(BQ55,0,-4)+1,-COLUMNS($AB:BQ)+1,38,1),BN:BN),COUNTIF(OFFSET(BQ55,-OFFSET(BQ55,0,-4)+1,-COLUMNS($AH:BQ)+1,38,1),BN:BN),COUNTIF(OFFSET(BQ55,-OFFSET(BQ55,0,-4)+1,-COLUMNS($AO:BQ)+1,38,1),BN:BN),COUNTIF(OFFSET(BQ55,-OFFSET(BQ55,0,-4)+1,-COLUMNS($AU:BQ)+1,38,1),BN:BN),COUNTIF(OFFSET(BQ55,-OFFSET(BQ55,0,-4)+1,-COLUMNS($BA:BQ)+1,38,1),BN:BN),COUNTIF(OFFSET(BQ55,-OFFSET(BQ55,0,-4)+1,-COLUMNS($BG:BQ)+1,38,1),BN:BN),)</f>
        <v>38</v>
      </c>
      <c r="BR55" s="64">
        <f t="shared" ca="1" si="22"/>
        <v>0.12666666666666668</v>
      </c>
    </row>
    <row r="56" spans="2:70" ht="13.5" customHeight="1" outlineLevel="1">
      <c r="B56" s="106">
        <v>12</v>
      </c>
      <c r="C56" s="52"/>
      <c r="D56" s="52" t="str">
        <f t="shared" ca="1" si="12"/>
        <v>RA</v>
      </c>
      <c r="E56" s="41">
        <v>0</v>
      </c>
      <c r="F56" s="41">
        <v>5</v>
      </c>
      <c r="G56" s="41" t="s">
        <v>32</v>
      </c>
      <c r="H56" s="41">
        <v>5</v>
      </c>
      <c r="I56" s="52"/>
      <c r="J56" s="52" t="str">
        <f t="shared" ca="1" si="13"/>
        <v>ST</v>
      </c>
      <c r="K56" s="42">
        <v>3</v>
      </c>
      <c r="L56" s="42">
        <v>2</v>
      </c>
      <c r="M56" s="42" t="s">
        <v>31</v>
      </c>
      <c r="N56" s="42">
        <v>5</v>
      </c>
      <c r="O56" s="52"/>
      <c r="P56" s="52" t="str">
        <f t="shared" ca="1" si="14"/>
        <v>ES</v>
      </c>
      <c r="Q56" s="42"/>
      <c r="R56" s="42"/>
      <c r="S56" s="42"/>
      <c r="T56" s="42"/>
      <c r="U56" s="52"/>
      <c r="V56" s="52" t="str">
        <f t="shared" ca="1" si="15"/>
        <v>EO</v>
      </c>
      <c r="W56" s="78" t="s">
        <v>144</v>
      </c>
      <c r="X56" s="37"/>
      <c r="Y56" s="37"/>
      <c r="Z56" s="37" t="s">
        <v>39</v>
      </c>
      <c r="AA56" s="52"/>
      <c r="AB56" s="52" t="str">
        <f t="shared" ca="1" si="16"/>
        <v>EK</v>
      </c>
      <c r="AC56" s="42"/>
      <c r="AD56" s="42"/>
      <c r="AE56" s="42"/>
      <c r="AF56" s="42"/>
      <c r="AG56" s="52"/>
      <c r="AH56" s="52" t="str">
        <f t="shared" ca="1" si="17"/>
        <v>EK</v>
      </c>
      <c r="AI56" s="78" t="s">
        <v>129</v>
      </c>
      <c r="AJ56" s="37"/>
      <c r="AK56" s="37"/>
      <c r="AL56" s="37" t="s">
        <v>43</v>
      </c>
      <c r="AM56" s="52"/>
      <c r="AN56" s="52"/>
      <c r="AO56" s="52" t="str">
        <f t="shared" ca="1" si="18"/>
        <v>EK</v>
      </c>
      <c r="AP56" s="42"/>
      <c r="AQ56" s="42"/>
      <c r="AR56" s="42"/>
      <c r="AS56" s="42"/>
      <c r="AT56" s="52"/>
      <c r="AU56" s="52" t="str">
        <f t="shared" ca="1" si="19"/>
        <v>ES</v>
      </c>
      <c r="AV56" s="107">
        <v>2</v>
      </c>
      <c r="AW56" s="107">
        <v>2</v>
      </c>
      <c r="AX56" s="107" t="s">
        <v>31</v>
      </c>
      <c r="AY56" s="107">
        <v>4</v>
      </c>
      <c r="AZ56" s="52"/>
      <c r="BA56" s="52" t="str">
        <f t="shared" ca="1" si="20"/>
        <v>EK</v>
      </c>
      <c r="BB56" s="42">
        <v>2</v>
      </c>
      <c r="BC56" s="42">
        <v>0</v>
      </c>
      <c r="BD56" s="42" t="s">
        <v>31</v>
      </c>
      <c r="BE56" s="42">
        <v>2</v>
      </c>
      <c r="BF56" s="52"/>
      <c r="BG56" s="52" t="str">
        <f t="shared" ca="1" si="21"/>
        <v>••</v>
      </c>
      <c r="BH56" s="39"/>
      <c r="BI56" s="39"/>
      <c r="BJ56" s="39"/>
      <c r="BK56" s="39"/>
      <c r="BL56" s="52"/>
      <c r="BM56" s="51">
        <v>12</v>
      </c>
      <c r="BN56" s="66" t="s">
        <v>52</v>
      </c>
      <c r="BO56" s="65">
        <f ca="1">SUM(COUNTIF(OFFSET(BO56,-OFFSET(BO56,0,-2)+1,-COLUMNS($D:BO)+1,38,1),BN:BN),
COUNTIF(OFFSET(BO56,-OFFSET(BO56,0,-2)+1,-COLUMNS($P:BO)+1,38,1),BN:BN),
COUNTIF(OFFSET(BO56,-OFFSET(BO56,0,-2)+1,-COLUMNS($AB:BO)+1,38,1),BN:BN),
COUNTIF(OFFSET(BO56,-OFFSET(BO56,0,-2)+1,-COLUMNS($AO:BO)+1,38,1),BN:BN),
COUNTIF(OFFSET(BO56,-OFFSET(BO56,0,-2)+1,-COLUMNS($BA:BO)+1,38,1),BN:BN),)</f>
        <v>0</v>
      </c>
      <c r="BP56" s="65">
        <f ca="1">SUM(COUNTIF(OFFSET(BP56,-OFFSET(BP56,0,-3)+1,-COLUMNS($J:BP)+1,38,1),BN:BN),
COUNTIF(OFFSET(BP56,-OFFSET(BP56,0,-3)+1,-COLUMNS($V:BP)+1,38,1),BN:BN),
COUNTIF(OFFSET(BP56,-OFFSET(BP56,0,-3)+1,-COLUMNS($AH:BP)+1,38,1),BN:BN),
COUNTIF(OFFSET(BP56,-OFFSET(BP56,0,-3)+1,-COLUMNS($AU:BP)+1,38,1),BN:BN),
COUNTIF(OFFSET(BP56,-OFFSET(BP56,0,-3)+1,-COLUMNS($BG:BP)+1,38,1),BN:BN),)</f>
        <v>0</v>
      </c>
      <c r="BQ56" s="42">
        <f ca="1">SUM(COUNTIF(OFFSET(BQ56,-OFFSET(BQ56,0,-4)+1,-COLUMNS($D:BQ)+1,38,1),BN:BN),COUNTIF(OFFSET(BQ56,-OFFSET(BQ56,0,-4)+1,-COLUMNS($J:BQ)+1,38,1),BN:BN),COUNTIF(OFFSET(BQ56,-OFFSET(BQ56,0,-4)+1,-COLUMNS($P:BQ)+1,38,1),BN:BN),COUNTIF(OFFSET(BQ56,-OFFSET(BQ56,0,-4)+1,-COLUMNS($V:BQ)+1,38,1),BN:BN),COUNTIF(OFFSET(BQ56,-OFFSET(BQ56,0,-4)+1,-COLUMNS($AB:BQ)+1,38,1),BN:BN),COUNTIF(OFFSET(BQ56,-OFFSET(BQ56,0,-4)+1,-COLUMNS($AH:BQ)+1,38,1),BN:BN),COUNTIF(OFFSET(BQ56,-OFFSET(BQ56,0,-4)+1,-COLUMNS($AO:BQ)+1,38,1),BN:BN),COUNTIF(OFFSET(BQ56,-OFFSET(BQ56,0,-4)+1,-COLUMNS($AU:BQ)+1,38,1),BN:BN),COUNTIF(OFFSET(BQ56,-OFFSET(BQ56,0,-4)+1,-COLUMNS($BA:BQ)+1,38,1),BN:BN),COUNTIF(OFFSET(BQ56,-OFFSET(BQ56,0,-4)+1,-COLUMNS($BG:BQ)+1,38,1),BN:BN),)</f>
        <v>0</v>
      </c>
      <c r="BR56" s="64">
        <f t="shared" ca="1" si="22"/>
        <v>0</v>
      </c>
    </row>
    <row r="57" spans="2:70" ht="13.5" customHeight="1" outlineLevel="1">
      <c r="B57" s="106">
        <v>13</v>
      </c>
      <c r="C57" s="52"/>
      <c r="D57" s="52" t="str">
        <f t="shared" ca="1" si="12"/>
        <v>RA</v>
      </c>
      <c r="E57" s="41"/>
      <c r="F57" s="41"/>
      <c r="G57" s="41"/>
      <c r="H57" s="41"/>
      <c r="I57" s="52"/>
      <c r="J57" s="52" t="str">
        <f t="shared" ca="1" si="13"/>
        <v>ST</v>
      </c>
      <c r="K57" s="42"/>
      <c r="L57" s="42"/>
      <c r="M57" s="42"/>
      <c r="N57" s="42"/>
      <c r="O57" s="52"/>
      <c r="P57" s="52" t="str">
        <f t="shared" ca="1" si="14"/>
        <v>ES</v>
      </c>
      <c r="Q57" s="42"/>
      <c r="R57" s="42"/>
      <c r="S57" s="42"/>
      <c r="T57" s="42"/>
      <c r="U57" s="52"/>
      <c r="V57" s="52" t="str">
        <f t="shared" ca="1" si="15"/>
        <v>EO</v>
      </c>
      <c r="W57" s="42">
        <v>2</v>
      </c>
      <c r="X57" s="42">
        <v>2</v>
      </c>
      <c r="Y57" s="42" t="s">
        <v>31</v>
      </c>
      <c r="Z57" s="42">
        <v>4</v>
      </c>
      <c r="AA57" s="52"/>
      <c r="AB57" s="52" t="str">
        <f t="shared" ca="1" si="16"/>
        <v>ES</v>
      </c>
      <c r="AC57" s="78" t="s">
        <v>145</v>
      </c>
      <c r="AD57" s="37"/>
      <c r="AE57" s="37"/>
      <c r="AF57" s="37" t="s">
        <v>45</v>
      </c>
      <c r="AG57" s="52"/>
      <c r="AH57" s="52" t="str">
        <f t="shared" ca="1" si="17"/>
        <v>EK</v>
      </c>
      <c r="AI57" s="42">
        <v>2</v>
      </c>
      <c r="AJ57" s="42">
        <v>1</v>
      </c>
      <c r="AK57" s="42" t="s">
        <v>31</v>
      </c>
      <c r="AL57" s="42">
        <v>3</v>
      </c>
      <c r="AM57" s="52"/>
      <c r="AN57" s="52"/>
      <c r="AO57" s="52" t="str">
        <f t="shared" ca="1" si="18"/>
        <v>EK</v>
      </c>
      <c r="AP57" s="42"/>
      <c r="AQ57" s="42"/>
      <c r="AR57" s="42"/>
      <c r="AS57" s="42"/>
      <c r="AT57" s="52"/>
      <c r="AU57" s="52" t="str">
        <f t="shared" ca="1" si="19"/>
        <v>ES</v>
      </c>
      <c r="AV57" s="107"/>
      <c r="AW57" s="107"/>
      <c r="AX57" s="107"/>
      <c r="AY57" s="107"/>
      <c r="AZ57" s="52"/>
      <c r="BA57" s="52" t="str">
        <f t="shared" ca="1" si="20"/>
        <v>EK</v>
      </c>
      <c r="BB57" s="78" t="s">
        <v>162</v>
      </c>
      <c r="BC57" s="37"/>
      <c r="BD57" s="37"/>
      <c r="BE57" s="37" t="s">
        <v>43</v>
      </c>
      <c r="BF57" s="52"/>
      <c r="BG57" s="52" t="str">
        <f t="shared" ca="1" si="21"/>
        <v>••</v>
      </c>
      <c r="BH57" s="39"/>
      <c r="BI57" s="39"/>
      <c r="BJ57" s="39"/>
      <c r="BK57" s="39"/>
      <c r="BL57" s="52"/>
      <c r="BM57" s="51">
        <v>13</v>
      </c>
      <c r="BN57" s="62" t="s">
        <v>49</v>
      </c>
      <c r="BO57" s="61">
        <f ca="1">SUM(COUNTIF(OFFSET(BO57,-OFFSET(BO57,0,-2)+1,-COLUMNS($D:BO)+1,38,1),BN:BN),
COUNTIF(OFFSET(BO57,-OFFSET(BO57,0,-2)+1,-COLUMNS($P:BO)+1,38,1),BN:BN),
COUNTIF(OFFSET(BO57,-OFFSET(BO57,0,-2)+1,-COLUMNS($AB:BO)+1,38,1),BN:BN),
COUNTIF(OFFSET(BO57,-OFFSET(BO57,0,-2)+1,-COLUMNS($AO:BO)+1,38,1),BN:BN),
COUNTIF(OFFSET(BO57,-OFFSET(BO57,0,-2)+1,-COLUMNS($BA:BO)+1,38,1),BN:BN),)</f>
        <v>6</v>
      </c>
      <c r="BP57" s="61">
        <f ca="1">SUM(COUNTIF(OFFSET(BP57,-OFFSET(BP57,0,-3)+1,-COLUMNS($J:BP)+1,38,1),BN:BN),
COUNTIF(OFFSET(BP57,-OFFSET(BP57,0,-3)+1,-COLUMNS($V:BP)+1,38,1),BN:BN),
COUNTIF(OFFSET(BP57,-OFFSET(BP57,0,-3)+1,-COLUMNS($AH:BP)+1,38,1),BN:BN),
COUNTIF(OFFSET(BP57,-OFFSET(BP57,0,-3)+1,-COLUMNS($AU:BP)+1,38,1),BN:BN),
COUNTIF(OFFSET(BP57,-OFFSET(BP57,0,-3)+1,-COLUMNS($BG:BP)+1,38,1),BN:BN),)</f>
        <v>4</v>
      </c>
      <c r="BQ57" s="41">
        <f ca="1">SUM(COUNTIF(OFFSET(BQ57,-OFFSET(BQ57,0,-4)+1,-COLUMNS($D:BQ)+1,38,1),BN:BN),COUNTIF(OFFSET(BQ57,-OFFSET(BQ57,0,-4)+1,-COLUMNS($J:BQ)+1,38,1),BN:BN),COUNTIF(OFFSET(BQ57,-OFFSET(BQ57,0,-4)+1,-COLUMNS($P:BQ)+1,38,1),BN:BN),COUNTIF(OFFSET(BQ57,-OFFSET(BQ57,0,-4)+1,-COLUMNS($V:BQ)+1,38,1),BN:BN),COUNTIF(OFFSET(BQ57,-OFFSET(BQ57,0,-4)+1,-COLUMNS($AB:BQ)+1,38,1),BN:BN),COUNTIF(OFFSET(BQ57,-OFFSET(BQ57,0,-4)+1,-COLUMNS($AH:BQ)+1,38,1),BN:BN),COUNTIF(OFFSET(BQ57,-OFFSET(BQ57,0,-4)+1,-COLUMNS($AO:BQ)+1,38,1),BN:BN),COUNTIF(OFFSET(BQ57,-OFFSET(BQ57,0,-4)+1,-COLUMNS($AU:BQ)+1,38,1),BN:BN),COUNTIF(OFFSET(BQ57,-OFFSET(BQ57,0,-4)+1,-COLUMNS($BA:BQ)+1,38,1),BN:BN),COUNTIF(OFFSET(BQ57,-OFFSET(BQ57,0,-4)+1,-COLUMNS($BG:BQ)+1,38,1),BN:BN),)</f>
        <v>10</v>
      </c>
      <c r="BR57" s="60">
        <f t="shared" ca="1" si="22"/>
        <v>3.3333333333333333E-2</v>
      </c>
    </row>
    <row r="58" spans="2:70" ht="13.5" customHeight="1" outlineLevel="1">
      <c r="B58" s="106">
        <v>14</v>
      </c>
      <c r="C58" s="52"/>
      <c r="D58" s="52" t="str">
        <f t="shared" ca="1" si="12"/>
        <v>RA</v>
      </c>
      <c r="E58" s="41"/>
      <c r="F58" s="41"/>
      <c r="G58" s="41"/>
      <c r="H58" s="41"/>
      <c r="I58" s="52"/>
      <c r="J58" s="52" t="str">
        <f t="shared" ca="1" si="13"/>
        <v>ST</v>
      </c>
      <c r="K58" s="42"/>
      <c r="L58" s="42"/>
      <c r="M58" s="42"/>
      <c r="N58" s="42"/>
      <c r="O58" s="52"/>
      <c r="P58" s="52" t="str">
        <f t="shared" ca="1" si="14"/>
        <v>ST</v>
      </c>
      <c r="Q58" s="78" t="s">
        <v>147</v>
      </c>
      <c r="R58" s="37"/>
      <c r="S58" s="37"/>
      <c r="T58" s="37" t="s">
        <v>17</v>
      </c>
      <c r="U58" s="52"/>
      <c r="V58" s="52" t="str">
        <f t="shared" ca="1" si="15"/>
        <v>EO</v>
      </c>
      <c r="W58" s="42"/>
      <c r="X58" s="42"/>
      <c r="Y58" s="42"/>
      <c r="Z58" s="42"/>
      <c r="AA58" s="52"/>
      <c r="AB58" s="52" t="str">
        <f t="shared" ca="1" si="16"/>
        <v>ES</v>
      </c>
      <c r="AC58" s="42">
        <v>2</v>
      </c>
      <c r="AD58" s="42">
        <v>2</v>
      </c>
      <c r="AE58" s="42" t="s">
        <v>31</v>
      </c>
      <c r="AF58" s="42">
        <v>4</v>
      </c>
      <c r="AG58" s="52"/>
      <c r="AH58" s="52" t="str">
        <f t="shared" ca="1" si="17"/>
        <v>EK</v>
      </c>
      <c r="AI58" s="42"/>
      <c r="AJ58" s="42"/>
      <c r="AK58" s="42"/>
      <c r="AL58" s="42"/>
      <c r="AM58" s="52"/>
      <c r="AN58" s="52"/>
      <c r="AO58" s="52" t="str">
        <f t="shared" ca="1" si="18"/>
        <v>ES</v>
      </c>
      <c r="AP58" s="78" t="s">
        <v>148</v>
      </c>
      <c r="AQ58" s="37"/>
      <c r="AR58" s="37"/>
      <c r="AS58" s="37" t="s">
        <v>45</v>
      </c>
      <c r="AT58" s="52"/>
      <c r="AU58" s="52" t="str">
        <f t="shared" ca="1" si="19"/>
        <v>ES</v>
      </c>
      <c r="AV58" s="107"/>
      <c r="AW58" s="107"/>
      <c r="AX58" s="107"/>
      <c r="AY58" s="107"/>
      <c r="AZ58" s="52"/>
      <c r="BA58" s="52" t="str">
        <f t="shared" ca="1" si="20"/>
        <v>EK</v>
      </c>
      <c r="BB58" s="42">
        <v>2</v>
      </c>
      <c r="BC58" s="42">
        <v>0</v>
      </c>
      <c r="BD58" s="42" t="s">
        <v>31</v>
      </c>
      <c r="BE58" s="42">
        <v>2</v>
      </c>
      <c r="BF58" s="52"/>
      <c r="BG58" s="52" t="str">
        <f t="shared" ca="1" si="21"/>
        <v>••</v>
      </c>
      <c r="BH58" s="39"/>
      <c r="BI58" s="39"/>
      <c r="BJ58" s="39"/>
      <c r="BK58" s="39"/>
      <c r="BL58" s="52"/>
      <c r="BM58" s="51">
        <v>14</v>
      </c>
      <c r="BN58" s="62" t="s">
        <v>56</v>
      </c>
      <c r="BO58" s="61">
        <f ca="1">SUM(COUNTIF(OFFSET(BO58,-OFFSET(BO58,0,-2)+1,-COLUMNS($D:BO)+1,38,1),BN:BN),
COUNTIF(OFFSET(BO58,-OFFSET(BO58,0,-2)+1,-COLUMNS($P:BO)+1,38,1),BN:BN),
COUNTIF(OFFSET(BO58,-OFFSET(BO58,0,-2)+1,-COLUMNS($AB:BO)+1,38,1),BN:BN),
COUNTIF(OFFSET(BO58,-OFFSET(BO58,0,-2)+1,-COLUMNS($AO:BO)+1,38,1),BN:BN),
COUNTIF(OFFSET(BO58,-OFFSET(BO58,0,-2)+1,-COLUMNS($BA:BO)+1,38,1),BN:BN),)</f>
        <v>6</v>
      </c>
      <c r="BP58" s="61">
        <f ca="1">SUM(COUNTIF(OFFSET(BP58,-OFFSET(BP58,0,-3)+1,-COLUMNS($J:BP)+1,38,1),BN:BN),
COUNTIF(OFFSET(BP58,-OFFSET(BP58,0,-3)+1,-COLUMNS($V:BP)+1,38,1),BN:BN),
COUNTIF(OFFSET(BP58,-OFFSET(BP58,0,-3)+1,-COLUMNS($AH:BP)+1,38,1),BN:BN),
COUNTIF(OFFSET(BP58,-OFFSET(BP58,0,-3)+1,-COLUMNS($AU:BP)+1,38,1),BN:BN),
COUNTIF(OFFSET(BP58,-OFFSET(BP58,0,-3)+1,-COLUMNS($BG:BP)+1,38,1),BN:BN),)</f>
        <v>3</v>
      </c>
      <c r="BQ58" s="41">
        <f ca="1">SUM(COUNTIF(OFFSET(BQ58,-OFFSET(BQ58,0,-4)+1,-COLUMNS($D:BQ)+1,38,1),BN:BN),COUNTIF(OFFSET(BQ58,-OFFSET(BQ58,0,-4)+1,-COLUMNS($J:BQ)+1,38,1),BN:BN),COUNTIF(OFFSET(BQ58,-OFFSET(BQ58,0,-4)+1,-COLUMNS($P:BQ)+1,38,1),BN:BN),COUNTIF(OFFSET(BQ58,-OFFSET(BQ58,0,-4)+1,-COLUMNS($V:BQ)+1,38,1),BN:BN),COUNTIF(OFFSET(BQ58,-OFFSET(BQ58,0,-4)+1,-COLUMNS($AB:BQ)+1,38,1),BN:BN),COUNTIF(OFFSET(BQ58,-OFFSET(BQ58,0,-4)+1,-COLUMNS($AH:BQ)+1,38,1),BN:BN),COUNTIF(OFFSET(BQ58,-OFFSET(BQ58,0,-4)+1,-COLUMNS($AO:BQ)+1,38,1),BN:BN),COUNTIF(OFFSET(BQ58,-OFFSET(BQ58,0,-4)+1,-COLUMNS($AU:BQ)+1,38,1),BN:BN),COUNTIF(OFFSET(BQ58,-OFFSET(BQ58,0,-4)+1,-COLUMNS($BA:BQ)+1,38,1),BN:BN),COUNTIF(OFFSET(BQ58,-OFFSET(BQ58,0,-4)+1,-COLUMNS($BG:BQ)+1,38,1),BN:BN),)</f>
        <v>9</v>
      </c>
      <c r="BR58" s="60">
        <f t="shared" ca="1" si="22"/>
        <v>0.03</v>
      </c>
    </row>
    <row r="59" spans="2:70" ht="13.5" customHeight="1" outlineLevel="1">
      <c r="B59" s="106">
        <v>15</v>
      </c>
      <c r="C59" s="52"/>
      <c r="D59" s="52" t="str">
        <f t="shared" ca="1" si="12"/>
        <v>RA</v>
      </c>
      <c r="E59" s="41"/>
      <c r="F59" s="41"/>
      <c r="G59" s="41"/>
      <c r="H59" s="41"/>
      <c r="I59" s="52"/>
      <c r="J59" s="52" t="str">
        <f t="shared" ca="1" si="13"/>
        <v>ST</v>
      </c>
      <c r="K59" s="42"/>
      <c r="L59" s="42"/>
      <c r="M59" s="42"/>
      <c r="N59" s="42"/>
      <c r="O59" s="52"/>
      <c r="P59" s="52" t="str">
        <f t="shared" ca="1" si="14"/>
        <v>ST</v>
      </c>
      <c r="Q59" s="42">
        <v>4</v>
      </c>
      <c r="R59" s="42">
        <v>2</v>
      </c>
      <c r="S59" s="42" t="s">
        <v>121</v>
      </c>
      <c r="T59" s="42">
        <v>6</v>
      </c>
      <c r="U59" s="52"/>
      <c r="V59" s="52" t="str">
        <f t="shared" ca="1" si="15"/>
        <v>EO</v>
      </c>
      <c r="W59" s="42"/>
      <c r="X59" s="42"/>
      <c r="Y59" s="42"/>
      <c r="Z59" s="42"/>
      <c r="AA59" s="52"/>
      <c r="AB59" s="52" t="str">
        <f t="shared" ca="1" si="16"/>
        <v>ES</v>
      </c>
      <c r="AC59" s="42"/>
      <c r="AD59" s="42"/>
      <c r="AE59" s="42"/>
      <c r="AF59" s="42"/>
      <c r="AG59" s="52"/>
      <c r="AH59" s="52" t="str">
        <f t="shared" ca="1" si="17"/>
        <v>ES</v>
      </c>
      <c r="AI59" s="78" t="s">
        <v>149</v>
      </c>
      <c r="AJ59" s="37"/>
      <c r="AK59" s="37"/>
      <c r="AL59" s="37" t="s">
        <v>45</v>
      </c>
      <c r="AM59" s="52"/>
      <c r="AN59" s="52"/>
      <c r="AO59" s="52" t="str">
        <f t="shared" ca="1" si="18"/>
        <v>ES</v>
      </c>
      <c r="AP59" s="42">
        <v>2</v>
      </c>
      <c r="AQ59" s="42">
        <v>2</v>
      </c>
      <c r="AR59" s="42" t="s">
        <v>31</v>
      </c>
      <c r="AS59" s="42">
        <v>4</v>
      </c>
      <c r="AT59" s="52"/>
      <c r="AU59" s="52" t="str">
        <f t="shared" ca="1" si="19"/>
        <v>ST</v>
      </c>
      <c r="AV59" s="109" t="s">
        <v>187</v>
      </c>
      <c r="AW59" s="108"/>
      <c r="AX59" s="108"/>
      <c r="AY59" s="108" t="s">
        <v>17</v>
      </c>
      <c r="AZ59" s="52"/>
      <c r="BA59" s="52" t="str">
        <f t="shared" ca="1" si="20"/>
        <v>EK</v>
      </c>
      <c r="BB59" s="109" t="s">
        <v>188</v>
      </c>
      <c r="BC59" s="108"/>
      <c r="BD59" s="108"/>
      <c r="BE59" s="108" t="s">
        <v>43</v>
      </c>
      <c r="BF59" s="52"/>
      <c r="BG59" s="52" t="str">
        <f t="shared" ca="1" si="21"/>
        <v>••</v>
      </c>
      <c r="BH59" s="39"/>
      <c r="BI59" s="39"/>
      <c r="BJ59" s="39"/>
      <c r="BK59" s="39"/>
      <c r="BL59" s="52"/>
      <c r="BM59" s="51">
        <v>15</v>
      </c>
      <c r="BN59" s="62" t="s">
        <v>58</v>
      </c>
      <c r="BO59" s="61">
        <f ca="1">SUM(COUNTIF(OFFSET(BO59,-OFFSET(BO59,0,-2)+1,-COLUMNS($D:BO)+1,38,1),BN:BN),
COUNTIF(OFFSET(BO59,-OFFSET(BO59,0,-2)+1,-COLUMNS($P:BO)+1,38,1),BN:BN),
COUNTIF(OFFSET(BO59,-OFFSET(BO59,0,-2)+1,-COLUMNS($AB:BO)+1,38,1),BN:BN),
COUNTIF(OFFSET(BO59,-OFFSET(BO59,0,-2)+1,-COLUMNS($AO:BO)+1,38,1),BN:BN),
COUNTIF(OFFSET(BO59,-OFFSET(BO59,0,-2)+1,-COLUMNS($BA:BO)+1,38,1),BN:BN),)</f>
        <v>11</v>
      </c>
      <c r="BP59" s="61">
        <f ca="1">SUM(COUNTIF(OFFSET(BP59,-OFFSET(BP59,0,-3)+1,-COLUMNS($J:BP)+1,38,1),BN:BN),
COUNTIF(OFFSET(BP59,-OFFSET(BP59,0,-3)+1,-COLUMNS($V:BP)+1,38,1),BN:BN),
COUNTIF(OFFSET(BP59,-OFFSET(BP59,0,-3)+1,-COLUMNS($AH:BP)+1,38,1),BN:BN),
COUNTIF(OFFSET(BP59,-OFFSET(BP59,0,-3)+1,-COLUMNS($AU:BP)+1,38,1),BN:BN),
COUNTIF(OFFSET(BP59,-OFFSET(BP59,0,-3)+1,-COLUMNS($BG:BP)+1,38,1),BN:BN),)</f>
        <v>10</v>
      </c>
      <c r="BQ59" s="41">
        <f ca="1">SUM(COUNTIF(OFFSET(BQ59,-OFFSET(BQ59,0,-4)+1,-COLUMNS($D:BQ)+1,38,1),BN:BN),COUNTIF(OFFSET(BQ59,-OFFSET(BQ59,0,-4)+1,-COLUMNS($J:BQ)+1,38,1),BN:BN),COUNTIF(OFFSET(BQ59,-OFFSET(BQ59,0,-4)+1,-COLUMNS($P:BQ)+1,38,1),BN:BN),COUNTIF(OFFSET(BQ59,-OFFSET(BQ59,0,-4)+1,-COLUMNS($V:BQ)+1,38,1),BN:BN),COUNTIF(OFFSET(BQ59,-OFFSET(BQ59,0,-4)+1,-COLUMNS($AB:BQ)+1,38,1),BN:BN),COUNTIF(OFFSET(BQ59,-OFFSET(BQ59,0,-4)+1,-COLUMNS($AH:BQ)+1,38,1),BN:BN),COUNTIF(OFFSET(BQ59,-OFFSET(BQ59,0,-4)+1,-COLUMNS($AO:BQ)+1,38,1),BN:BN),COUNTIF(OFFSET(BQ59,-OFFSET(BQ59,0,-4)+1,-COLUMNS($AU:BQ)+1,38,1),BN:BN),COUNTIF(OFFSET(BQ59,-OFFSET(BQ59,0,-4)+1,-COLUMNS($BA:BQ)+1,38,1),BN:BN),COUNTIF(OFFSET(BQ59,-OFFSET(BQ59,0,-4)+1,-COLUMNS($BG:BQ)+1,38,1),BN:BN),)</f>
        <v>21</v>
      </c>
      <c r="BR59" s="60">
        <f t="shared" ca="1" si="22"/>
        <v>7.0000000000000007E-2</v>
      </c>
    </row>
    <row r="60" spans="2:70" ht="13.5" customHeight="1" outlineLevel="1">
      <c r="B60" s="106">
        <v>16</v>
      </c>
      <c r="C60" s="52"/>
      <c r="D60" s="52" t="str">
        <f t="shared" ca="1" si="12"/>
        <v>IT</v>
      </c>
      <c r="E60" s="72" t="s">
        <v>151</v>
      </c>
      <c r="F60" s="36"/>
      <c r="G60" s="36"/>
      <c r="H60" s="36" t="s">
        <v>56</v>
      </c>
      <c r="I60" s="52"/>
      <c r="J60" s="52" t="str">
        <f t="shared" ca="1" si="13"/>
        <v>ET</v>
      </c>
      <c r="K60" s="68" t="s">
        <v>152</v>
      </c>
      <c r="L60" s="67"/>
      <c r="M60" s="67"/>
      <c r="N60" s="67" t="s">
        <v>54</v>
      </c>
      <c r="O60" s="52"/>
      <c r="P60" s="52" t="str">
        <f t="shared" ca="1" si="14"/>
        <v>ST</v>
      </c>
      <c r="Q60" s="42"/>
      <c r="R60" s="42"/>
      <c r="S60" s="42" t="s">
        <v>46</v>
      </c>
      <c r="T60" s="42"/>
      <c r="U60" s="52"/>
      <c r="V60" s="52" t="str">
        <f t="shared" ca="1" si="15"/>
        <v>ST</v>
      </c>
      <c r="W60" s="78" t="s">
        <v>153</v>
      </c>
      <c r="X60" s="37"/>
      <c r="Y60" s="37"/>
      <c r="Z60" s="37" t="s">
        <v>17</v>
      </c>
      <c r="AA60" s="52"/>
      <c r="AB60" s="52" t="str">
        <f t="shared" ca="1" si="16"/>
        <v>ES</v>
      </c>
      <c r="AC60" s="42"/>
      <c r="AD60" s="42"/>
      <c r="AE60" s="42"/>
      <c r="AF60" s="42"/>
      <c r="AG60" s="52"/>
      <c r="AH60" s="52" t="str">
        <f t="shared" ca="1" si="17"/>
        <v>ES</v>
      </c>
      <c r="AI60" s="42">
        <v>2</v>
      </c>
      <c r="AJ60" s="42">
        <v>2</v>
      </c>
      <c r="AK60" s="42" t="s">
        <v>121</v>
      </c>
      <c r="AL60" s="42">
        <v>4</v>
      </c>
      <c r="AM60" s="52"/>
      <c r="AN60" s="52"/>
      <c r="AO60" s="52" t="str">
        <f t="shared" ca="1" si="18"/>
        <v>ES</v>
      </c>
      <c r="AP60" s="42"/>
      <c r="AQ60" s="42"/>
      <c r="AR60" s="42"/>
      <c r="AS60" s="42"/>
      <c r="AT60" s="52"/>
      <c r="AU60" s="52" t="str">
        <f t="shared" ca="1" si="19"/>
        <v>ST</v>
      </c>
      <c r="AV60" s="107">
        <v>2</v>
      </c>
      <c r="AW60" s="107">
        <v>2</v>
      </c>
      <c r="AX60" s="107" t="s">
        <v>121</v>
      </c>
      <c r="AY60" s="107">
        <v>4</v>
      </c>
      <c r="AZ60" s="52"/>
      <c r="BA60" s="52" t="str">
        <f t="shared" ca="1" si="20"/>
        <v>EK</v>
      </c>
      <c r="BB60" s="107">
        <v>2</v>
      </c>
      <c r="BC60" s="107">
        <v>2</v>
      </c>
      <c r="BD60" s="107" t="s">
        <v>31</v>
      </c>
      <c r="BE60" s="107">
        <v>4</v>
      </c>
      <c r="BF60" s="52"/>
      <c r="BG60" s="52" t="str">
        <f t="shared" ca="1" si="21"/>
        <v>••</v>
      </c>
      <c r="BH60" s="39"/>
      <c r="BI60" s="39"/>
      <c r="BJ60" s="39"/>
      <c r="BK60" s="39"/>
      <c r="BL60" s="52"/>
      <c r="BM60" s="51">
        <v>16</v>
      </c>
      <c r="BN60" s="62" t="s">
        <v>54</v>
      </c>
      <c r="BO60" s="61">
        <f ca="1">SUM(COUNTIF(OFFSET(BO60,-OFFSET(BO60,0,-2)+1,-COLUMNS($D:BO)+1,38,1),BN:BN),
COUNTIF(OFFSET(BO60,-OFFSET(BO60,0,-2)+1,-COLUMNS($P:BO)+1,38,1),BN:BN),
COUNTIF(OFFSET(BO60,-OFFSET(BO60,0,-2)+1,-COLUMNS($AB:BO)+1,38,1),BN:BN),
COUNTIF(OFFSET(BO60,-OFFSET(BO60,0,-2)+1,-COLUMNS($AO:BO)+1,38,1),BN:BN),
COUNTIF(OFFSET(BO60,-OFFSET(BO60,0,-2)+1,-COLUMNS($BA:BO)+1,38,1),BN:BN),)</f>
        <v>9</v>
      </c>
      <c r="BP60" s="61">
        <f ca="1">SUM(COUNTIF(OFFSET(BP60,-OFFSET(BP60,0,-3)+1,-COLUMNS($J:BP)+1,38,1),BN:BN),
COUNTIF(OFFSET(BP60,-OFFSET(BP60,0,-3)+1,-COLUMNS($V:BP)+1,38,1),BN:BN),
COUNTIF(OFFSET(BP60,-OFFSET(BP60,0,-3)+1,-COLUMNS($AH:BP)+1,38,1),BN:BN),
COUNTIF(OFFSET(BP60,-OFFSET(BP60,0,-3)+1,-COLUMNS($AU:BP)+1,38,1),BN:BN),
COUNTIF(OFFSET(BP60,-OFFSET(BP60,0,-3)+1,-COLUMNS($BG:BP)+1,38,1),BN:BN),)</f>
        <v>9</v>
      </c>
      <c r="BQ60" s="41">
        <f ca="1">SUM(COUNTIF(OFFSET(BQ60,-OFFSET(BQ60,0,-4)+1,-COLUMNS($D:BQ)+1,38,1),BN:BN),COUNTIF(OFFSET(BQ60,-OFFSET(BQ60,0,-4)+1,-COLUMNS($J:BQ)+1,38,1),BN:BN),COUNTIF(OFFSET(BQ60,-OFFSET(BQ60,0,-4)+1,-COLUMNS($P:BQ)+1,38,1),BN:BN),COUNTIF(OFFSET(BQ60,-OFFSET(BQ60,0,-4)+1,-COLUMNS($V:BQ)+1,38,1),BN:BN),COUNTIF(OFFSET(BQ60,-OFFSET(BQ60,0,-4)+1,-COLUMNS($AB:BQ)+1,38,1),BN:BN),COUNTIF(OFFSET(BQ60,-OFFSET(BQ60,0,-4)+1,-COLUMNS($AH:BQ)+1,38,1),BN:BN),COUNTIF(OFFSET(BQ60,-OFFSET(BQ60,0,-4)+1,-COLUMNS($AO:BQ)+1,38,1),BN:BN),COUNTIF(OFFSET(BQ60,-OFFSET(BQ60,0,-4)+1,-COLUMNS($AU:BQ)+1,38,1),BN:BN),COUNTIF(OFFSET(BQ60,-OFFSET(BQ60,0,-4)+1,-COLUMNS($BA:BQ)+1,38,1),BN:BN),COUNTIF(OFFSET(BQ60,-OFFSET(BQ60,0,-4)+1,-COLUMNS($BG:BQ)+1,38,1),BN:BN),)</f>
        <v>18</v>
      </c>
      <c r="BR60" s="60">
        <f t="shared" ca="1" si="22"/>
        <v>0.06</v>
      </c>
    </row>
    <row r="61" spans="2:70" ht="13.5" customHeight="1" outlineLevel="1">
      <c r="B61" s="106">
        <v>17</v>
      </c>
      <c r="C61" s="52"/>
      <c r="D61" s="52" t="str">
        <f t="shared" ca="1" si="12"/>
        <v>IT</v>
      </c>
      <c r="E61" s="41">
        <v>1</v>
      </c>
      <c r="F61" s="41">
        <v>2</v>
      </c>
      <c r="G61" s="41" t="s">
        <v>121</v>
      </c>
      <c r="H61" s="41">
        <v>3</v>
      </c>
      <c r="I61" s="52"/>
      <c r="J61" s="52" t="str">
        <f t="shared" ca="1" si="13"/>
        <v>ET</v>
      </c>
      <c r="K61" s="63">
        <v>2</v>
      </c>
      <c r="L61" s="63">
        <v>1</v>
      </c>
      <c r="M61" s="63" t="s">
        <v>31</v>
      </c>
      <c r="N61" s="63">
        <v>3</v>
      </c>
      <c r="O61" s="52"/>
      <c r="P61" s="52" t="str">
        <f t="shared" ca="1" si="14"/>
        <v>ST</v>
      </c>
      <c r="Q61" s="42"/>
      <c r="R61" s="42"/>
      <c r="S61" s="42"/>
      <c r="T61" s="42"/>
      <c r="U61" s="52"/>
      <c r="V61" s="52" t="str">
        <f t="shared" ca="1" si="15"/>
        <v>ST</v>
      </c>
      <c r="W61" s="42">
        <v>4</v>
      </c>
      <c r="X61" s="42">
        <v>2</v>
      </c>
      <c r="Y61" s="42" t="s">
        <v>31</v>
      </c>
      <c r="Z61" s="42">
        <v>6</v>
      </c>
      <c r="AA61" s="52"/>
      <c r="AB61" s="52" t="str">
        <f t="shared" ca="1" si="16"/>
        <v>ST</v>
      </c>
      <c r="AC61" s="78" t="s">
        <v>154</v>
      </c>
      <c r="AD61" s="37"/>
      <c r="AE61" s="37"/>
      <c r="AF61" s="37" t="s">
        <v>17</v>
      </c>
      <c r="AG61" s="52"/>
      <c r="AH61" s="52" t="str">
        <f t="shared" ca="1" si="17"/>
        <v>ES</v>
      </c>
      <c r="AI61" s="42"/>
      <c r="AJ61" s="42"/>
      <c r="AK61" s="42" t="s">
        <v>46</v>
      </c>
      <c r="AL61" s="42"/>
      <c r="AM61" s="52"/>
      <c r="AN61" s="52"/>
      <c r="AO61" s="52" t="str">
        <f t="shared" ca="1" si="18"/>
        <v>ES</v>
      </c>
      <c r="AP61" s="42"/>
      <c r="AQ61" s="42"/>
      <c r="AR61" s="42"/>
      <c r="AS61" s="42"/>
      <c r="AT61" s="52"/>
      <c r="AU61" s="52" t="str">
        <f t="shared" ca="1" si="19"/>
        <v>ST</v>
      </c>
      <c r="AV61" s="107"/>
      <c r="AW61" s="107"/>
      <c r="AX61" s="107" t="s">
        <v>46</v>
      </c>
      <c r="AY61" s="107"/>
      <c r="AZ61" s="52"/>
      <c r="BA61" s="52" t="str">
        <f t="shared" ca="1" si="20"/>
        <v>EK</v>
      </c>
      <c r="BB61" s="107"/>
      <c r="BC61" s="107"/>
      <c r="BD61" s="107"/>
      <c r="BE61" s="107"/>
      <c r="BF61" s="52"/>
      <c r="BG61" s="52" t="str">
        <f t="shared" ca="1" si="21"/>
        <v>••</v>
      </c>
      <c r="BH61" s="39"/>
      <c r="BI61" s="39"/>
      <c r="BJ61" s="39"/>
      <c r="BK61" s="39"/>
      <c r="BL61" s="52"/>
      <c r="BM61" s="51">
        <v>17</v>
      </c>
      <c r="BN61" s="57" t="s">
        <v>39</v>
      </c>
      <c r="BO61" s="56">
        <f ca="1">SUM(COUNTIF(OFFSET(BO61,-OFFSET(BO61,0,-2)+1,-COLUMNS($D:BO)+1,38,1),BN:BN),
COUNTIF(OFFSET(BO61,-OFFSET(BO61,0,-2)+1,-COLUMNS($P:BO)+1,38,1),BN:BN),
COUNTIF(OFFSET(BO61,-OFFSET(BO61,0,-2)+1,-COLUMNS($AB:BO)+1,38,1),BN:BN),
COUNTIF(OFFSET(BO61,-OFFSET(BO61,0,-2)+1,-COLUMNS($AO:BO)+1,38,1),BN:BN),
COUNTIF(OFFSET(BO61,-OFFSET(BO61,0,-2)+1,-COLUMNS($BA:BO)+1,38,1),BN:BN),)</f>
        <v>8</v>
      </c>
      <c r="BP61" s="56">
        <f ca="1">SUM(COUNTIF(OFFSET(BP61,-OFFSET(BP61,0,-3)+1,-COLUMNS($J:BP)+1,38,1),BN:BN),
COUNTIF(OFFSET(BP61,-OFFSET(BP61,0,-3)+1,-COLUMNS($V:BP)+1,38,1),BN:BN),
COUNTIF(OFFSET(BP61,-OFFSET(BP61,0,-3)+1,-COLUMNS($AH:BP)+1,38,1),BN:BN),
COUNTIF(OFFSET(BP61,-OFFSET(BP61,0,-3)+1,-COLUMNS($AU:BP)+1,38,1),BN:BN),
COUNTIF(OFFSET(BP61,-OFFSET(BP61,0,-3)+1,-COLUMNS($BG:BP)+1,38,1),BN:BN),)</f>
        <v>5</v>
      </c>
      <c r="BQ61" s="55">
        <f ca="1">SUM(COUNTIF(OFFSET(BQ61,-OFFSET(BQ61,0,-4)+1,-COLUMNS($D:BQ)+1,38,1),BN:BN),COUNTIF(OFFSET(BQ61,-OFFSET(BQ61,0,-4)+1,-COLUMNS($J:BQ)+1,38,1),BN:BN),COUNTIF(OFFSET(BQ61,-OFFSET(BQ61,0,-4)+1,-COLUMNS($P:BQ)+1,38,1),BN:BN),COUNTIF(OFFSET(BQ61,-OFFSET(BQ61,0,-4)+1,-COLUMNS($V:BQ)+1,38,1),BN:BN),COUNTIF(OFFSET(BQ61,-OFFSET(BQ61,0,-4)+1,-COLUMNS($AB:BQ)+1,38,1),BN:BN),COUNTIF(OFFSET(BQ61,-OFFSET(BQ61,0,-4)+1,-COLUMNS($AH:BQ)+1,38,1),BN:BN),COUNTIF(OFFSET(BQ61,-OFFSET(BQ61,0,-4)+1,-COLUMNS($AO:BQ)+1,38,1),BN:BN),COUNTIF(OFFSET(BQ61,-OFFSET(BQ61,0,-4)+1,-COLUMNS($AU:BQ)+1,38,1),BN:BN),COUNTIF(OFFSET(BQ61,-OFFSET(BQ61,0,-4)+1,-COLUMNS($BA:BQ)+1,38,1),BN:BN),COUNTIF(OFFSET(BQ61,-OFFSET(BQ61,0,-4)+1,-COLUMNS($BG:BQ)+1,38,1),BN:BN),)</f>
        <v>13</v>
      </c>
      <c r="BR61" s="54">
        <f t="shared" ca="1" si="22"/>
        <v>4.3333333333333335E-2</v>
      </c>
    </row>
    <row r="62" spans="2:70" ht="13.5" customHeight="1" outlineLevel="1">
      <c r="B62" s="106">
        <v>18</v>
      </c>
      <c r="C62" s="52"/>
      <c r="D62" s="52" t="str">
        <f t="shared" ca="1" si="12"/>
        <v>IT</v>
      </c>
      <c r="E62" s="41"/>
      <c r="F62" s="41"/>
      <c r="G62" s="41"/>
      <c r="H62" s="41"/>
      <c r="I62" s="52"/>
      <c r="J62" s="52" t="str">
        <f t="shared" ca="1" si="13"/>
        <v>ET</v>
      </c>
      <c r="K62" s="63"/>
      <c r="L62" s="63"/>
      <c r="M62" s="63"/>
      <c r="N62" s="63"/>
      <c r="O62" s="52"/>
      <c r="P62" s="52" t="str">
        <f t="shared" ca="1" si="14"/>
        <v>ST</v>
      </c>
      <c r="Q62" s="42"/>
      <c r="R62" s="42"/>
      <c r="S62" s="42"/>
      <c r="T62" s="42"/>
      <c r="U62" s="52"/>
      <c r="V62" s="52" t="str">
        <f t="shared" ca="1" si="15"/>
        <v>ST</v>
      </c>
      <c r="W62" s="42"/>
      <c r="X62" s="42"/>
      <c r="Y62" s="42"/>
      <c r="Z62" s="42"/>
      <c r="AA62" s="52"/>
      <c r="AB62" s="52" t="str">
        <f t="shared" ca="1" si="16"/>
        <v>ST</v>
      </c>
      <c r="AC62" s="42">
        <v>2</v>
      </c>
      <c r="AD62" s="42">
        <v>2</v>
      </c>
      <c r="AE62" s="42" t="s">
        <v>31</v>
      </c>
      <c r="AF62" s="42">
        <v>4</v>
      </c>
      <c r="AG62" s="52"/>
      <c r="AH62" s="52" t="str">
        <f t="shared" ca="1" si="17"/>
        <v>ES</v>
      </c>
      <c r="AI62" s="42"/>
      <c r="AJ62" s="42"/>
      <c r="AK62" s="42"/>
      <c r="AL62" s="42"/>
      <c r="AM62" s="52"/>
      <c r="AN62" s="52"/>
      <c r="AO62" s="52" t="str">
        <f t="shared" ca="1" si="18"/>
        <v>ST</v>
      </c>
      <c r="AP62" s="109" t="s">
        <v>189</v>
      </c>
      <c r="AQ62" s="108"/>
      <c r="AR62" s="108"/>
      <c r="AS62" s="108" t="s">
        <v>17</v>
      </c>
      <c r="AT62" s="52"/>
      <c r="AU62" s="52" t="str">
        <f t="shared" ca="1" si="19"/>
        <v>ST</v>
      </c>
      <c r="AV62" s="107"/>
      <c r="AW62" s="107"/>
      <c r="AX62" s="107"/>
      <c r="AY62" s="107"/>
      <c r="AZ62" s="52"/>
      <c r="BA62" s="52" t="str">
        <f t="shared" ca="1" si="20"/>
        <v>EK</v>
      </c>
      <c r="BB62" s="107"/>
      <c r="BC62" s="107"/>
      <c r="BD62" s="107"/>
      <c r="BE62" s="107"/>
      <c r="BF62" s="52"/>
      <c r="BG62" s="52" t="str">
        <f t="shared" ca="1" si="21"/>
        <v>••</v>
      </c>
      <c r="BH62" s="39"/>
      <c r="BI62" s="39"/>
      <c r="BJ62" s="39"/>
      <c r="BK62" s="39"/>
      <c r="BL62" s="52"/>
      <c r="BM62" s="51">
        <v>18</v>
      </c>
      <c r="BN62" s="57" t="s">
        <v>64</v>
      </c>
      <c r="BO62" s="56">
        <f ca="1">SUM(COUNTIF(OFFSET(BO62,-OFFSET(BO62,0,-2)+1,-COLUMNS($D:BO)+1,38,1),BN:BN),
COUNTIF(OFFSET(BO62,-OFFSET(BO62,0,-2)+1,-COLUMNS($P:BO)+1,38,1),BN:BN),
COUNTIF(OFFSET(BO62,-OFFSET(BO62,0,-2)+1,-COLUMNS($AB:BO)+1,38,1),BN:BN),
COUNTIF(OFFSET(BO62,-OFFSET(BO62,0,-2)+1,-COLUMNS($AO:BO)+1,38,1),BN:BN),
COUNTIF(OFFSET(BO62,-OFFSET(BO62,0,-2)+1,-COLUMNS($BA:BO)+1,38,1),BN:BN),)</f>
        <v>4</v>
      </c>
      <c r="BP62" s="56">
        <f ca="1">SUM(COUNTIF(OFFSET(BP62,-OFFSET(BP62,0,-3)+1,-COLUMNS($J:BP)+1,38,1),BN:BN),
COUNTIF(OFFSET(BP62,-OFFSET(BP62,0,-3)+1,-COLUMNS($V:BP)+1,38,1),BN:BN),
COUNTIF(OFFSET(BP62,-OFFSET(BP62,0,-3)+1,-COLUMNS($AH:BP)+1,38,1),BN:BN),
COUNTIF(OFFSET(BP62,-OFFSET(BP62,0,-3)+1,-COLUMNS($AU:BP)+1,38,1),BN:BN),
COUNTIF(OFFSET(BP62,-OFFSET(BP62,0,-3)+1,-COLUMNS($BG:BP)+1,38,1),BN:BN),)</f>
        <v>4</v>
      </c>
      <c r="BQ62" s="55">
        <f ca="1">SUM(COUNTIF(OFFSET(BQ62,-OFFSET(BQ62,0,-4)+1,-COLUMNS($D:BQ)+1,38,1),BN:BN),COUNTIF(OFFSET(BQ62,-OFFSET(BQ62,0,-4)+1,-COLUMNS($J:BQ)+1,38,1),BN:BN),COUNTIF(OFFSET(BQ62,-OFFSET(BQ62,0,-4)+1,-COLUMNS($P:BQ)+1,38,1),BN:BN),COUNTIF(OFFSET(BQ62,-OFFSET(BQ62,0,-4)+1,-COLUMNS($V:BQ)+1,38,1),BN:BN),COUNTIF(OFFSET(BQ62,-OFFSET(BQ62,0,-4)+1,-COLUMNS($AB:BQ)+1,38,1),BN:BN),COUNTIF(OFFSET(BQ62,-OFFSET(BQ62,0,-4)+1,-COLUMNS($AH:BQ)+1,38,1),BN:BN),COUNTIF(OFFSET(BQ62,-OFFSET(BQ62,0,-4)+1,-COLUMNS($AO:BQ)+1,38,1),BN:BN),COUNTIF(OFFSET(BQ62,-OFFSET(BQ62,0,-4)+1,-COLUMNS($AU:BQ)+1,38,1),BN:BN),COUNTIF(OFFSET(BQ62,-OFFSET(BQ62,0,-4)+1,-COLUMNS($BA:BQ)+1,38,1),BN:BN),COUNTIF(OFFSET(BQ62,-OFFSET(BQ62,0,-4)+1,-COLUMNS($BG:BQ)+1,38,1),BN:BN),)</f>
        <v>8</v>
      </c>
      <c r="BR62" s="54">
        <f t="shared" ca="1" si="22"/>
        <v>2.6666666666666668E-2</v>
      </c>
    </row>
    <row r="63" spans="2:70" ht="13.5" customHeight="1" outlineLevel="1">
      <c r="B63" s="106">
        <v>19</v>
      </c>
      <c r="C63" s="52"/>
      <c r="D63" s="52" t="str">
        <f t="shared" ca="1" si="12"/>
        <v>AG</v>
      </c>
      <c r="E63" s="72" t="s">
        <v>158</v>
      </c>
      <c r="F63" s="36"/>
      <c r="G63" s="36"/>
      <c r="H63" s="36" t="s">
        <v>49</v>
      </c>
      <c r="I63" s="52"/>
      <c r="J63" s="52" t="str">
        <f t="shared" ca="1" si="13"/>
        <v>RA</v>
      </c>
      <c r="K63" s="72" t="s">
        <v>159</v>
      </c>
      <c r="L63" s="36"/>
      <c r="M63" s="36"/>
      <c r="N63" s="36" t="s">
        <v>58</v>
      </c>
      <c r="O63" s="52"/>
      <c r="P63" s="52" t="str">
        <f t="shared" ca="1" si="14"/>
        <v>ST</v>
      </c>
      <c r="Q63" s="42"/>
      <c r="R63" s="42"/>
      <c r="S63" s="42"/>
      <c r="T63" s="42"/>
      <c r="U63" s="52"/>
      <c r="V63" s="52" t="str">
        <f t="shared" ca="1" si="15"/>
        <v>ST</v>
      </c>
      <c r="W63" s="42"/>
      <c r="X63" s="42"/>
      <c r="Y63" s="42"/>
      <c r="Z63" s="42"/>
      <c r="AA63" s="52"/>
      <c r="AB63" s="52" t="str">
        <f t="shared" ca="1" si="16"/>
        <v>ST</v>
      </c>
      <c r="AC63" s="42"/>
      <c r="AD63" s="42"/>
      <c r="AE63" s="42"/>
      <c r="AF63" s="42"/>
      <c r="AG63" s="52"/>
      <c r="AH63" s="52" t="str">
        <f t="shared" ca="1" si="17"/>
        <v>ST</v>
      </c>
      <c r="AI63" s="78" t="s">
        <v>160</v>
      </c>
      <c r="AJ63" s="37"/>
      <c r="AK63" s="37"/>
      <c r="AL63" s="37" t="s">
        <v>17</v>
      </c>
      <c r="AM63" s="52"/>
      <c r="AN63" s="52"/>
      <c r="AO63" s="52" t="str">
        <f t="shared" ca="1" si="18"/>
        <v>ST</v>
      </c>
      <c r="AP63" s="107">
        <v>2</v>
      </c>
      <c r="AQ63" s="107">
        <v>1</v>
      </c>
      <c r="AR63" s="107" t="s">
        <v>31</v>
      </c>
      <c r="AS63" s="107">
        <v>3</v>
      </c>
      <c r="AT63" s="52"/>
      <c r="AU63" s="52" t="str">
        <f t="shared" ca="1" si="19"/>
        <v>EK</v>
      </c>
      <c r="AV63" s="59" t="s">
        <v>161</v>
      </c>
      <c r="AW63" s="58"/>
      <c r="AX63" s="58"/>
      <c r="AY63" s="58" t="s">
        <v>43</v>
      </c>
      <c r="AZ63" s="52"/>
      <c r="BA63" s="52" t="str">
        <f t="shared" ca="1" si="20"/>
        <v>ES</v>
      </c>
      <c r="BB63" s="109" t="s">
        <v>190</v>
      </c>
      <c r="BC63" s="108"/>
      <c r="BD63" s="108"/>
      <c r="BE63" s="108" t="s">
        <v>45</v>
      </c>
      <c r="BF63" s="52"/>
      <c r="BG63" s="52" t="str">
        <f t="shared" ca="1" si="21"/>
        <v>••</v>
      </c>
      <c r="BH63" s="39"/>
      <c r="BI63" s="39"/>
      <c r="BJ63" s="39"/>
      <c r="BK63" s="39"/>
      <c r="BL63" s="52"/>
      <c r="BM63" s="51">
        <v>19</v>
      </c>
      <c r="BN63" s="57" t="s">
        <v>65</v>
      </c>
      <c r="BO63" s="56">
        <f ca="1">SUM(COUNTIF(OFFSET(BO63,-OFFSET(BO63,0,-2)+1,-COLUMNS($D:BO)+1,38,1),BN:BN),
COUNTIF(OFFSET(BO63,-OFFSET(BO63,0,-2)+1,-COLUMNS($P:BO)+1,38,1),BN:BN),
COUNTIF(OFFSET(BO63,-OFFSET(BO63,0,-2)+1,-COLUMNS($AB:BO)+1,38,1),BN:BN),
COUNTIF(OFFSET(BO63,-OFFSET(BO63,0,-2)+1,-COLUMNS($AO:BO)+1,38,1),BN:BN),
COUNTIF(OFFSET(BO63,-OFFSET(BO63,0,-2)+1,-COLUMNS($BA:BO)+1,38,1),BN:BN),)</f>
        <v>6</v>
      </c>
      <c r="BP63" s="56">
        <f ca="1">SUM(COUNTIF(OFFSET(BP63,-OFFSET(BP63,0,-3)+1,-COLUMNS($J:BP)+1,38,1),BN:BN),
COUNTIF(OFFSET(BP63,-OFFSET(BP63,0,-3)+1,-COLUMNS($V:BP)+1,38,1),BN:BN),
COUNTIF(OFFSET(BP63,-OFFSET(BP63,0,-3)+1,-COLUMNS($AH:BP)+1,38,1),BN:BN),
COUNTIF(OFFSET(BP63,-OFFSET(BP63,0,-3)+1,-COLUMNS($AU:BP)+1,38,1),BN:BN),
COUNTIF(OFFSET(BP63,-OFFSET(BP63,0,-3)+1,-COLUMNS($BG:BP)+1,38,1),BN:BN),)</f>
        <v>2</v>
      </c>
      <c r="BQ63" s="55">
        <f ca="1">SUM(COUNTIF(OFFSET(BQ63,-OFFSET(BQ63,0,-4)+1,-COLUMNS($D:BQ)+1,38,1),BN:BN),COUNTIF(OFFSET(BQ63,-OFFSET(BQ63,0,-4)+1,-COLUMNS($J:BQ)+1,38,1),BN:BN),COUNTIF(OFFSET(BQ63,-OFFSET(BQ63,0,-4)+1,-COLUMNS($P:BQ)+1,38,1),BN:BN),COUNTIF(OFFSET(BQ63,-OFFSET(BQ63,0,-4)+1,-COLUMNS($V:BQ)+1,38,1),BN:BN),COUNTIF(OFFSET(BQ63,-OFFSET(BQ63,0,-4)+1,-COLUMNS($AB:BQ)+1,38,1),BN:BN),COUNTIF(OFFSET(BQ63,-OFFSET(BQ63,0,-4)+1,-COLUMNS($AH:BQ)+1,38,1),BN:BN),COUNTIF(OFFSET(BQ63,-OFFSET(BQ63,0,-4)+1,-COLUMNS($AO:BQ)+1,38,1),BN:BN),COUNTIF(OFFSET(BQ63,-OFFSET(BQ63,0,-4)+1,-COLUMNS($AU:BQ)+1,38,1),BN:BN),COUNTIF(OFFSET(BQ63,-OFFSET(BQ63,0,-4)+1,-COLUMNS($BA:BQ)+1,38,1),BN:BN),COUNTIF(OFFSET(BQ63,-OFFSET(BQ63,0,-4)+1,-COLUMNS($BG:BQ)+1,38,1),BN:BN),)</f>
        <v>8</v>
      </c>
      <c r="BR63" s="54">
        <f t="shared" ca="1" si="22"/>
        <v>2.6666666666666668E-2</v>
      </c>
    </row>
    <row r="64" spans="2:70" ht="13.5" customHeight="1" outlineLevel="1">
      <c r="B64" s="106">
        <v>20</v>
      </c>
      <c r="C64" s="52"/>
      <c r="D64" s="52" t="str">
        <f t="shared" ca="1" si="12"/>
        <v>AG</v>
      </c>
      <c r="E64" s="41">
        <v>4</v>
      </c>
      <c r="F64" s="41">
        <v>2</v>
      </c>
      <c r="G64" s="41" t="s">
        <v>31</v>
      </c>
      <c r="H64" s="41">
        <v>6</v>
      </c>
      <c r="I64" s="52"/>
      <c r="J64" s="52" t="str">
        <f t="shared" ca="1" si="13"/>
        <v>RA</v>
      </c>
      <c r="K64" s="41">
        <v>0</v>
      </c>
      <c r="L64" s="41">
        <v>4</v>
      </c>
      <c r="M64" s="41" t="s">
        <v>121</v>
      </c>
      <c r="N64" s="41">
        <v>4</v>
      </c>
      <c r="O64" s="52"/>
      <c r="P64" s="52" t="str">
        <f t="shared" ca="1" si="14"/>
        <v>EG</v>
      </c>
      <c r="Q64" s="78" t="s">
        <v>163</v>
      </c>
      <c r="R64" s="37"/>
      <c r="S64" s="37"/>
      <c r="T64" s="37" t="s">
        <v>40</v>
      </c>
      <c r="U64" s="52"/>
      <c r="V64" s="52" t="str">
        <f t="shared" ca="1" si="15"/>
        <v>ST</v>
      </c>
      <c r="W64" s="42"/>
      <c r="X64" s="42"/>
      <c r="Y64" s="42"/>
      <c r="Z64" s="42"/>
      <c r="AA64" s="52"/>
      <c r="AB64" s="52" t="str">
        <f t="shared" ca="1" si="16"/>
        <v>ST</v>
      </c>
      <c r="AC64" s="42"/>
      <c r="AD64" s="42"/>
      <c r="AE64" s="42"/>
      <c r="AF64" s="42"/>
      <c r="AG64" s="52"/>
      <c r="AH64" s="52" t="str">
        <f t="shared" ca="1" si="17"/>
        <v>ST</v>
      </c>
      <c r="AI64" s="42">
        <v>2</v>
      </c>
      <c r="AJ64" s="42">
        <v>2</v>
      </c>
      <c r="AK64" s="42" t="s">
        <v>31</v>
      </c>
      <c r="AL64" s="42">
        <v>4</v>
      </c>
      <c r="AM64" s="52"/>
      <c r="AN64" s="52"/>
      <c r="AO64" s="52" t="str">
        <f t="shared" ca="1" si="18"/>
        <v>ST</v>
      </c>
      <c r="AP64" s="107"/>
      <c r="AQ64" s="107"/>
      <c r="AR64" s="107"/>
      <c r="AS64" s="107"/>
      <c r="AT64" s="52"/>
      <c r="AU64" s="52" t="str">
        <f t="shared" ca="1" si="19"/>
        <v>EK</v>
      </c>
      <c r="AV64" s="55">
        <v>2</v>
      </c>
      <c r="AW64" s="55">
        <v>0</v>
      </c>
      <c r="AX64" s="55" t="s">
        <v>31</v>
      </c>
      <c r="AY64" s="55">
        <v>2</v>
      </c>
      <c r="AZ64" s="52"/>
      <c r="BA64" s="52" t="str">
        <f t="shared" ca="1" si="20"/>
        <v>ES</v>
      </c>
      <c r="BB64" s="107">
        <v>2</v>
      </c>
      <c r="BC64" s="107">
        <v>2</v>
      </c>
      <c r="BD64" s="107" t="s">
        <v>121</v>
      </c>
      <c r="BE64" s="107">
        <v>4</v>
      </c>
      <c r="BF64" s="52"/>
      <c r="BG64" s="52" t="str">
        <f t="shared" ca="1" si="21"/>
        <v>••</v>
      </c>
      <c r="BH64" s="39"/>
      <c r="BI64" s="39"/>
      <c r="BJ64" s="39"/>
      <c r="BK64" s="39"/>
      <c r="BL64" s="52"/>
      <c r="BM64" s="51">
        <v>20</v>
      </c>
      <c r="BN64" s="57"/>
      <c r="BO64" s="56"/>
      <c r="BP64" s="56"/>
      <c r="BQ64" s="55"/>
      <c r="BR64" s="54"/>
    </row>
    <row r="65" spans="2:70" ht="13.5" customHeight="1" outlineLevel="1">
      <c r="B65" s="106">
        <v>21</v>
      </c>
      <c r="C65" s="52"/>
      <c r="D65" s="52" t="str">
        <f t="shared" ca="1" si="12"/>
        <v>AG</v>
      </c>
      <c r="E65" s="41"/>
      <c r="F65" s="41"/>
      <c r="G65" s="41"/>
      <c r="H65" s="41"/>
      <c r="I65" s="52"/>
      <c r="J65" s="52" t="str">
        <f t="shared" ca="1" si="13"/>
        <v>RA</v>
      </c>
      <c r="K65" s="41"/>
      <c r="L65" s="41"/>
      <c r="M65" s="41"/>
      <c r="N65" s="41"/>
      <c r="O65" s="52"/>
      <c r="P65" s="52" t="str">
        <f t="shared" ca="1" si="14"/>
        <v>EG</v>
      </c>
      <c r="Q65" s="42">
        <v>2</v>
      </c>
      <c r="R65" s="42">
        <v>0</v>
      </c>
      <c r="S65" s="42" t="s">
        <v>121</v>
      </c>
      <c r="T65" s="42">
        <v>2</v>
      </c>
      <c r="U65" s="52"/>
      <c r="V65" s="52" t="str">
        <f t="shared" ca="1" si="15"/>
        <v>ST</v>
      </c>
      <c r="W65" s="42"/>
      <c r="X65" s="42"/>
      <c r="Y65" s="42"/>
      <c r="Z65" s="42"/>
      <c r="AA65" s="52"/>
      <c r="AB65" s="52" t="str">
        <f t="shared" ca="1" si="16"/>
        <v>EG</v>
      </c>
      <c r="AC65" s="78" t="s">
        <v>164</v>
      </c>
      <c r="AD65" s="37"/>
      <c r="AE65" s="37"/>
      <c r="AF65" s="37" t="s">
        <v>40</v>
      </c>
      <c r="AG65" s="52"/>
      <c r="AH65" s="52" t="str">
        <f t="shared" ca="1" si="17"/>
        <v>ST</v>
      </c>
      <c r="AI65" s="42"/>
      <c r="AJ65" s="42"/>
      <c r="AK65" s="42"/>
      <c r="AL65" s="42"/>
      <c r="AM65" s="52"/>
      <c r="AN65" s="52"/>
      <c r="AO65" s="52" t="str">
        <f t="shared" ca="1" si="18"/>
        <v>EO</v>
      </c>
      <c r="AP65" s="109" t="s">
        <v>165</v>
      </c>
      <c r="AQ65" s="108"/>
      <c r="AR65" s="108"/>
      <c r="AS65" s="108" t="s">
        <v>39</v>
      </c>
      <c r="AT65" s="52"/>
      <c r="AU65" s="52" t="str">
        <f t="shared" ca="1" si="19"/>
        <v>GT</v>
      </c>
      <c r="AV65" s="59" t="s">
        <v>166</v>
      </c>
      <c r="AW65" s="58"/>
      <c r="AX65" s="58"/>
      <c r="AY65" s="58" t="s">
        <v>65</v>
      </c>
      <c r="AZ65" s="52"/>
      <c r="BA65" s="52" t="str">
        <f t="shared" ca="1" si="20"/>
        <v>ES</v>
      </c>
      <c r="BB65" s="107"/>
      <c r="BC65" s="107"/>
      <c r="BD65" s="107" t="s">
        <v>46</v>
      </c>
      <c r="BE65" s="107"/>
      <c r="BF65" s="52"/>
      <c r="BG65" s="52" t="str">
        <f t="shared" ca="1" si="21"/>
        <v>••</v>
      </c>
      <c r="BH65" s="39"/>
      <c r="BI65" s="39"/>
      <c r="BJ65" s="39"/>
      <c r="BK65" s="39"/>
      <c r="BL65" s="52"/>
      <c r="BM65" s="51">
        <v>21</v>
      </c>
      <c r="BN65" s="57" t="s">
        <v>68</v>
      </c>
      <c r="BO65" s="56">
        <f ca="1">SUM(COUNTIF(OFFSET(BO65,-OFFSET(BO65,0,-2)+1,-COLUMNS($D:BO)+1,38,1),BN:BN),
COUNTIF(OFFSET(BO65,-OFFSET(BO65,0,-2)+1,-COLUMNS($P:BO)+1,38,1),BN:BN),
COUNTIF(OFFSET(BO65,-OFFSET(BO65,0,-2)+1,-COLUMNS($AB:BO)+1,38,1),BN:BN),
COUNTIF(OFFSET(BO65,-OFFSET(BO65,0,-2)+1,-COLUMNS($AO:BO)+1,38,1),BN:BN),
COUNTIF(OFFSET(BO65,-OFFSET(BO65,0,-2)+1,-COLUMNS($BA:BO)+1,38,1),BN:BN),)</f>
        <v>12</v>
      </c>
      <c r="BP65" s="56">
        <f ca="1">SUM(COUNTIF(OFFSET(BP65,-OFFSET(BP65,0,-3)+1,-COLUMNS($J:BP)+1,38,1),BN:BN),
COUNTIF(OFFSET(BP65,-OFFSET(BP65,0,-3)+1,-COLUMNS($V:BP)+1,38,1),BN:BN),
COUNTIF(OFFSET(BP65,-OFFSET(BP65,0,-3)+1,-COLUMNS($AH:BP)+1,38,1),BN:BN),
COUNTIF(OFFSET(BP65,-OFFSET(BP65,0,-3)+1,-COLUMNS($AU:BP)+1,38,1),BN:BN),
COUNTIF(OFFSET(BP65,-OFFSET(BP65,0,-3)+1,-COLUMNS($BG:BP)+1,38,1),BN:BN),)</f>
        <v>8</v>
      </c>
      <c r="BQ65" s="55">
        <f ca="1">SUM(COUNTIF(OFFSET(BQ65,-OFFSET(BQ65,0,-4)+1,-COLUMNS($D:BQ)+1,38,1),BN:BN),COUNTIF(OFFSET(BQ65,-OFFSET(BQ65,0,-4)+1,-COLUMNS($J:BQ)+1,38,1),BN:BN),COUNTIF(OFFSET(BQ65,-OFFSET(BQ65,0,-4)+1,-COLUMNS($P:BQ)+1,38,1),BN:BN),COUNTIF(OFFSET(BQ65,-OFFSET(BQ65,0,-4)+1,-COLUMNS($V:BQ)+1,38,1),BN:BN),COUNTIF(OFFSET(BQ65,-OFFSET(BQ65,0,-4)+1,-COLUMNS($AB:BQ)+1,38,1),BN:BN),COUNTIF(OFFSET(BQ65,-OFFSET(BQ65,0,-4)+1,-COLUMNS($AH:BQ)+1,38,1),BN:BN),COUNTIF(OFFSET(BQ65,-OFFSET(BQ65,0,-4)+1,-COLUMNS($AO:BQ)+1,38,1),BN:BN),COUNTIF(OFFSET(BQ65,-OFFSET(BQ65,0,-4)+1,-COLUMNS($AU:BQ)+1,38,1),BN:BN),COUNTIF(OFFSET(BQ65,-OFFSET(BQ65,0,-4)+1,-COLUMNS($BA:BQ)+1,38,1),BN:BN),COUNTIF(OFFSET(BQ65,-OFFSET(BQ65,0,-4)+1,-COLUMNS($BG:BQ)+1,38,1),BN:BN),)</f>
        <v>20</v>
      </c>
      <c r="BR65" s="54">
        <f ca="1">BQ:BQ/$BQ$80</f>
        <v>6.6666666666666666E-2</v>
      </c>
    </row>
    <row r="66" spans="2:70" ht="13.5" customHeight="1" outlineLevel="1">
      <c r="B66" s="106">
        <v>22</v>
      </c>
      <c r="C66" s="52"/>
      <c r="D66" s="52" t="str">
        <f t="shared" ca="1" si="12"/>
        <v>AG</v>
      </c>
      <c r="E66" s="41"/>
      <c r="F66" s="41"/>
      <c r="G66" s="41"/>
      <c r="H66" s="41"/>
      <c r="I66" s="52"/>
      <c r="J66" s="52" t="str">
        <f t="shared" ca="1" si="13"/>
        <v>RA</v>
      </c>
      <c r="K66" s="41"/>
      <c r="L66" s="41"/>
      <c r="M66" s="41"/>
      <c r="N66" s="41"/>
      <c r="O66" s="52"/>
      <c r="P66" s="52" t="str">
        <f t="shared" ca="1" si="14"/>
        <v>ET</v>
      </c>
      <c r="Q66" s="68" t="s">
        <v>168</v>
      </c>
      <c r="R66" s="67"/>
      <c r="S66" s="67"/>
      <c r="T66" s="67" t="s">
        <v>54</v>
      </c>
      <c r="U66" s="52"/>
      <c r="V66" s="52" t="str">
        <f t="shared" ca="1" si="15"/>
        <v>ET</v>
      </c>
      <c r="W66" s="68" t="s">
        <v>169</v>
      </c>
      <c r="X66" s="67"/>
      <c r="Y66" s="67"/>
      <c r="Z66" s="67" t="s">
        <v>54</v>
      </c>
      <c r="AA66" s="52"/>
      <c r="AB66" s="52" t="str">
        <f t="shared" ca="1" si="16"/>
        <v>EG</v>
      </c>
      <c r="AC66" s="42">
        <v>2</v>
      </c>
      <c r="AD66" s="42">
        <v>0</v>
      </c>
      <c r="AE66" s="42" t="s">
        <v>31</v>
      </c>
      <c r="AF66" s="42">
        <v>2</v>
      </c>
      <c r="AG66" s="52"/>
      <c r="AH66" s="52" t="str">
        <f t="shared" ca="1" si="17"/>
        <v>ST</v>
      </c>
      <c r="AI66" s="42"/>
      <c r="AJ66" s="42"/>
      <c r="AK66" s="42"/>
      <c r="AL66" s="42"/>
      <c r="AM66" s="52"/>
      <c r="AN66" s="52"/>
      <c r="AO66" s="52" t="str">
        <f t="shared" ca="1" si="18"/>
        <v>EO</v>
      </c>
      <c r="AP66" s="107">
        <v>2</v>
      </c>
      <c r="AQ66" s="107">
        <v>2</v>
      </c>
      <c r="AR66" s="107" t="s">
        <v>31</v>
      </c>
      <c r="AS66" s="107">
        <v>4</v>
      </c>
      <c r="AT66" s="52"/>
      <c r="AU66" s="52" t="str">
        <f t="shared" ca="1" si="19"/>
        <v>GT</v>
      </c>
      <c r="AV66" s="55">
        <v>2</v>
      </c>
      <c r="AW66" s="55">
        <v>0</v>
      </c>
      <c r="AX66" s="55" t="s">
        <v>31</v>
      </c>
      <c r="AY66" s="55">
        <v>2</v>
      </c>
      <c r="AZ66" s="52"/>
      <c r="BA66" s="52" t="str">
        <f t="shared" ca="1" si="20"/>
        <v>ES</v>
      </c>
      <c r="BB66" s="107"/>
      <c r="BC66" s="107"/>
      <c r="BD66" s="107"/>
      <c r="BE66" s="107"/>
      <c r="BF66" s="52"/>
      <c r="BG66" s="52" t="str">
        <f t="shared" ca="1" si="21"/>
        <v>••</v>
      </c>
      <c r="BH66" s="39"/>
      <c r="BI66" s="39"/>
      <c r="BJ66" s="39"/>
      <c r="BK66" s="39"/>
      <c r="BL66" s="52"/>
      <c r="BM66" s="51">
        <v>22</v>
      </c>
    </row>
    <row r="67" spans="2:70" ht="13.5" customHeight="1" outlineLevel="1">
      <c r="B67" s="106">
        <v>23</v>
      </c>
      <c r="C67" s="52"/>
      <c r="D67" s="52" t="str">
        <f t="shared" ca="1" si="12"/>
        <v>AG</v>
      </c>
      <c r="E67" s="41"/>
      <c r="F67" s="41"/>
      <c r="G67" s="41"/>
      <c r="H67" s="41"/>
      <c r="I67" s="52"/>
      <c r="J67" s="52" t="str">
        <f t="shared" ca="1" si="13"/>
        <v>AG</v>
      </c>
      <c r="K67" s="72" t="s">
        <v>170</v>
      </c>
      <c r="L67" s="36"/>
      <c r="M67" s="36"/>
      <c r="N67" s="36" t="s">
        <v>49</v>
      </c>
      <c r="O67" s="52"/>
      <c r="P67" s="52" t="str">
        <f t="shared" ca="1" si="14"/>
        <v>ET</v>
      </c>
      <c r="Q67" s="63">
        <v>2</v>
      </c>
      <c r="R67" s="63">
        <v>1</v>
      </c>
      <c r="S67" s="63" t="s">
        <v>31</v>
      </c>
      <c r="T67" s="63">
        <v>3</v>
      </c>
      <c r="U67" s="52"/>
      <c r="V67" s="52" t="str">
        <f t="shared" ca="1" si="15"/>
        <v>ET</v>
      </c>
      <c r="W67" s="63">
        <v>2</v>
      </c>
      <c r="X67" s="63">
        <v>1</v>
      </c>
      <c r="Y67" s="63" t="s">
        <v>121</v>
      </c>
      <c r="Z67" s="63">
        <v>3</v>
      </c>
      <c r="AA67" s="52"/>
      <c r="AB67" s="52" t="str">
        <f t="shared" ca="1" si="16"/>
        <v>ET</v>
      </c>
      <c r="AC67" s="68" t="s">
        <v>171</v>
      </c>
      <c r="AD67" s="67"/>
      <c r="AE67" s="67"/>
      <c r="AF67" s="67" t="s">
        <v>54</v>
      </c>
      <c r="AG67" s="52"/>
      <c r="AH67" s="52" t="str">
        <f t="shared" ca="1" si="17"/>
        <v>EG</v>
      </c>
      <c r="AI67" s="78" t="s">
        <v>172</v>
      </c>
      <c r="AJ67" s="37"/>
      <c r="AK67" s="37"/>
      <c r="AL67" s="37" t="s">
        <v>40</v>
      </c>
      <c r="AM67" s="52"/>
      <c r="AN67" s="52"/>
      <c r="AO67" s="52" t="str">
        <f t="shared" ca="1" si="18"/>
        <v>EO</v>
      </c>
      <c r="AP67" s="107"/>
      <c r="AQ67" s="107"/>
      <c r="AR67" s="107"/>
      <c r="AS67" s="107"/>
      <c r="AT67" s="52"/>
      <c r="AU67" s="52" t="str">
        <f t="shared" ca="1" si="19"/>
        <v>VT</v>
      </c>
      <c r="AV67" s="128" t="s">
        <v>174</v>
      </c>
      <c r="AW67" s="129"/>
      <c r="AX67" s="129"/>
      <c r="AY67" s="129" t="s">
        <v>68</v>
      </c>
      <c r="AZ67" s="52"/>
      <c r="BA67" s="52" t="str">
        <f t="shared" ca="1" si="20"/>
        <v>VT</v>
      </c>
      <c r="BB67" s="128" t="s">
        <v>174</v>
      </c>
      <c r="BC67" s="129"/>
      <c r="BD67" s="129"/>
      <c r="BE67" s="129" t="s">
        <v>68</v>
      </c>
      <c r="BF67" s="52"/>
      <c r="BG67" s="52" t="str">
        <f t="shared" ca="1" si="21"/>
        <v>••</v>
      </c>
      <c r="BH67" s="39"/>
      <c r="BI67" s="39"/>
      <c r="BJ67" s="39"/>
      <c r="BK67" s="39"/>
      <c r="BL67" s="52"/>
      <c r="BM67" s="51">
        <v>23</v>
      </c>
    </row>
    <row r="68" spans="2:70" ht="13.5" customHeight="1" outlineLevel="1">
      <c r="B68" s="106">
        <v>24</v>
      </c>
      <c r="C68" s="52"/>
      <c r="D68" s="52" t="str">
        <f t="shared" ca="1" si="12"/>
        <v>AG</v>
      </c>
      <c r="E68" s="41"/>
      <c r="F68" s="41"/>
      <c r="G68" s="41"/>
      <c r="H68" s="41"/>
      <c r="I68" s="52"/>
      <c r="J68" s="52" t="str">
        <f t="shared" ca="1" si="13"/>
        <v>AG</v>
      </c>
      <c r="K68" s="41">
        <v>2</v>
      </c>
      <c r="L68" s="41">
        <v>2</v>
      </c>
      <c r="M68" s="41" t="s">
        <v>31</v>
      </c>
      <c r="N68" s="41">
        <v>4</v>
      </c>
      <c r="O68" s="52"/>
      <c r="P68" s="52" t="str">
        <f t="shared" ca="1" si="14"/>
        <v>ET</v>
      </c>
      <c r="Q68" s="63"/>
      <c r="R68" s="63"/>
      <c r="S68" s="63"/>
      <c r="T68" s="63"/>
      <c r="U68" s="52"/>
      <c r="V68" s="52" t="str">
        <f t="shared" ca="1" si="15"/>
        <v>ET</v>
      </c>
      <c r="W68" s="63"/>
      <c r="X68" s="63"/>
      <c r="Y68" s="63" t="s">
        <v>46</v>
      </c>
      <c r="Z68" s="63"/>
      <c r="AA68" s="52"/>
      <c r="AB68" s="52" t="str">
        <f t="shared" ca="1" si="16"/>
        <v>ET</v>
      </c>
      <c r="AC68" s="63">
        <v>2</v>
      </c>
      <c r="AD68" s="63">
        <v>1</v>
      </c>
      <c r="AE68" s="63" t="s">
        <v>31</v>
      </c>
      <c r="AF68" s="63">
        <v>3</v>
      </c>
      <c r="AG68" s="52"/>
      <c r="AH68" s="52" t="str">
        <f t="shared" ca="1" si="17"/>
        <v>EG</v>
      </c>
      <c r="AI68" s="42">
        <v>2</v>
      </c>
      <c r="AJ68" s="42">
        <v>0</v>
      </c>
      <c r="AK68" s="42" t="s">
        <v>31</v>
      </c>
      <c r="AL68" s="42">
        <v>2</v>
      </c>
      <c r="AM68" s="52"/>
      <c r="AN68" s="52"/>
      <c r="AO68" s="52" t="str">
        <f t="shared" ca="1" si="18"/>
        <v>EO</v>
      </c>
      <c r="AP68" s="107"/>
      <c r="AQ68" s="107"/>
      <c r="AR68" s="107"/>
      <c r="AS68" s="107"/>
      <c r="AT68" s="52"/>
      <c r="AU68" s="52" t="str">
        <f t="shared" ca="1" si="19"/>
        <v>VT</v>
      </c>
      <c r="AV68" s="130"/>
      <c r="AW68" s="130"/>
      <c r="AX68" s="130"/>
      <c r="AY68" s="130"/>
      <c r="AZ68" s="52"/>
      <c r="BA68" s="52" t="str">
        <f t="shared" ca="1" si="20"/>
        <v>VT</v>
      </c>
      <c r="BB68" s="130"/>
      <c r="BC68" s="130"/>
      <c r="BD68" s="130"/>
      <c r="BE68" s="130"/>
      <c r="BF68" s="52"/>
      <c r="BG68" s="52" t="str">
        <f t="shared" ca="1" si="21"/>
        <v>••</v>
      </c>
      <c r="BH68" s="39"/>
      <c r="BI68" s="39"/>
      <c r="BJ68" s="39"/>
      <c r="BK68" s="39"/>
      <c r="BL68" s="52"/>
      <c r="BM68" s="51">
        <v>24</v>
      </c>
    </row>
    <row r="69" spans="2:70" ht="13.5" customHeight="1" outlineLevel="1">
      <c r="B69" s="106">
        <v>25</v>
      </c>
      <c r="C69" s="52"/>
      <c r="D69" s="52" t="str">
        <f t="shared" ca="1" si="12"/>
        <v>TE</v>
      </c>
      <c r="E69" s="59" t="s">
        <v>73</v>
      </c>
      <c r="F69" s="58"/>
      <c r="G69" s="59"/>
      <c r="H69" s="58" t="s">
        <v>64</v>
      </c>
      <c r="I69" s="52"/>
      <c r="J69" s="52" t="str">
        <f t="shared" ca="1" si="13"/>
        <v>AG</v>
      </c>
      <c r="K69" s="41"/>
      <c r="L69" s="41"/>
      <c r="M69" s="41"/>
      <c r="N69" s="41"/>
      <c r="O69" s="52"/>
      <c r="P69" s="52" t="str">
        <f t="shared" ca="1" si="14"/>
        <v>RA</v>
      </c>
      <c r="Q69" s="72" t="s">
        <v>159</v>
      </c>
      <c r="R69" s="36"/>
      <c r="S69" s="36"/>
      <c r="T69" s="36" t="s">
        <v>58</v>
      </c>
      <c r="U69" s="52"/>
      <c r="V69" s="52" t="str">
        <f t="shared" ca="1" si="15"/>
        <v>RA</v>
      </c>
      <c r="W69" s="72" t="s">
        <v>159</v>
      </c>
      <c r="X69" s="36"/>
      <c r="Y69" s="36"/>
      <c r="Z69" s="36" t="s">
        <v>58</v>
      </c>
      <c r="AA69" s="52"/>
      <c r="AB69" s="52" t="str">
        <f t="shared" ca="1" si="16"/>
        <v>ET</v>
      </c>
      <c r="AC69" s="63"/>
      <c r="AD69" s="63"/>
      <c r="AE69" s="63"/>
      <c r="AF69" s="63"/>
      <c r="AG69" s="52"/>
      <c r="AH69" s="52" t="str">
        <f t="shared" ca="1" si="17"/>
        <v>ET</v>
      </c>
      <c r="AI69" s="68" t="s">
        <v>175</v>
      </c>
      <c r="AJ69" s="67"/>
      <c r="AK69" s="67"/>
      <c r="AL69" s="67" t="s">
        <v>54</v>
      </c>
      <c r="AM69" s="52"/>
      <c r="AN69" s="52"/>
      <c r="AO69" s="52" t="str">
        <f t="shared" ca="1" si="18"/>
        <v>GT</v>
      </c>
      <c r="AP69" s="59" t="s">
        <v>178</v>
      </c>
      <c r="AQ69" s="58"/>
      <c r="AR69" s="58"/>
      <c r="AS69" s="58" t="s">
        <v>65</v>
      </c>
      <c r="AT69" s="52"/>
      <c r="AU69" s="52" t="str">
        <f t="shared" ca="1" si="19"/>
        <v>VT</v>
      </c>
      <c r="AV69" s="130"/>
      <c r="AW69" s="130"/>
      <c r="AX69" s="130"/>
      <c r="AY69" s="130"/>
      <c r="AZ69" s="52"/>
      <c r="BA69" s="52" t="str">
        <f t="shared" ca="1" si="20"/>
        <v>VT</v>
      </c>
      <c r="BB69" s="130"/>
      <c r="BC69" s="130"/>
      <c r="BD69" s="130"/>
      <c r="BE69" s="130"/>
      <c r="BF69" s="52"/>
      <c r="BG69" s="52" t="str">
        <f t="shared" ca="1" si="21"/>
        <v>••</v>
      </c>
      <c r="BH69" s="39"/>
      <c r="BI69" s="39"/>
      <c r="BJ69" s="39"/>
      <c r="BK69" s="39"/>
      <c r="BL69" s="52"/>
      <c r="BM69" s="51">
        <v>25</v>
      </c>
    </row>
    <row r="70" spans="2:70" ht="13.5" customHeight="1" outlineLevel="1">
      <c r="B70" s="106">
        <v>26</v>
      </c>
      <c r="C70" s="52"/>
      <c r="D70" s="52" t="str">
        <f t="shared" ca="1" si="12"/>
        <v>TE</v>
      </c>
      <c r="E70" s="55">
        <v>2</v>
      </c>
      <c r="F70" s="55">
        <v>2</v>
      </c>
      <c r="G70" s="55" t="s">
        <v>31</v>
      </c>
      <c r="H70" s="55">
        <v>4</v>
      </c>
      <c r="I70" s="52"/>
      <c r="J70" s="52" t="str">
        <f t="shared" ca="1" si="13"/>
        <v>AG</v>
      </c>
      <c r="K70" s="41"/>
      <c r="L70" s="41"/>
      <c r="M70" s="41"/>
      <c r="N70" s="41"/>
      <c r="O70" s="52"/>
      <c r="P70" s="52" t="str">
        <f t="shared" ca="1" si="14"/>
        <v>RA</v>
      </c>
      <c r="Q70" s="41">
        <v>0</v>
      </c>
      <c r="R70" s="41">
        <v>4</v>
      </c>
      <c r="S70" s="41" t="s">
        <v>121</v>
      </c>
      <c r="T70" s="41">
        <v>4</v>
      </c>
      <c r="U70" s="52"/>
      <c r="V70" s="52" t="str">
        <f t="shared" ca="1" si="15"/>
        <v>RA</v>
      </c>
      <c r="W70" s="41">
        <v>0</v>
      </c>
      <c r="X70" s="41">
        <v>3</v>
      </c>
      <c r="Y70" s="41" t="s">
        <v>121</v>
      </c>
      <c r="Z70" s="41">
        <v>3</v>
      </c>
      <c r="AA70" s="52"/>
      <c r="AB70" s="52" t="str">
        <f t="shared" ca="1" si="16"/>
        <v>RA</v>
      </c>
      <c r="AC70" s="72" t="s">
        <v>177</v>
      </c>
      <c r="AD70" s="36"/>
      <c r="AE70" s="36"/>
      <c r="AF70" s="36" t="s">
        <v>58</v>
      </c>
      <c r="AG70" s="52"/>
      <c r="AH70" s="52" t="str">
        <f t="shared" ca="1" si="17"/>
        <v>ET</v>
      </c>
      <c r="AI70" s="63">
        <v>2</v>
      </c>
      <c r="AJ70" s="63">
        <v>1</v>
      </c>
      <c r="AK70" s="63" t="s">
        <v>31</v>
      </c>
      <c r="AL70" s="63">
        <v>3</v>
      </c>
      <c r="AM70" s="52"/>
      <c r="AN70" s="52"/>
      <c r="AO70" s="52" t="str">
        <f t="shared" ca="1" si="18"/>
        <v>GT</v>
      </c>
      <c r="AP70" s="55">
        <v>2</v>
      </c>
      <c r="AQ70" s="55">
        <v>0</v>
      </c>
      <c r="AR70" s="55" t="s">
        <v>121</v>
      </c>
      <c r="AS70" s="55">
        <v>2</v>
      </c>
      <c r="AT70" s="52"/>
      <c r="AU70" s="52" t="str">
        <f t="shared" ca="1" si="19"/>
        <v>VT</v>
      </c>
      <c r="AV70" s="130"/>
      <c r="AW70" s="130"/>
      <c r="AX70" s="130"/>
      <c r="AY70" s="130"/>
      <c r="AZ70" s="52"/>
      <c r="BA70" s="52" t="str">
        <f t="shared" ca="1" si="20"/>
        <v>VT</v>
      </c>
      <c r="BB70" s="130"/>
      <c r="BC70" s="130"/>
      <c r="BD70" s="130"/>
      <c r="BE70" s="130"/>
      <c r="BF70" s="52"/>
      <c r="BG70" s="52" t="str">
        <f t="shared" ca="1" si="21"/>
        <v>••</v>
      </c>
      <c r="BH70" s="39"/>
      <c r="BI70" s="39"/>
      <c r="BJ70" s="39"/>
      <c r="BK70" s="39"/>
      <c r="BL70" s="52"/>
      <c r="BM70" s="51">
        <v>26</v>
      </c>
    </row>
    <row r="71" spans="2:70" ht="13.5" customHeight="1" outlineLevel="1">
      <c r="B71" s="106">
        <v>27</v>
      </c>
      <c r="C71" s="52"/>
      <c r="D71" s="52" t="str">
        <f t="shared" ca="1" si="12"/>
        <v>TE</v>
      </c>
      <c r="E71" s="55"/>
      <c r="F71" s="55"/>
      <c r="G71" s="55"/>
      <c r="H71" s="55"/>
      <c r="I71" s="52"/>
      <c r="J71" s="52" t="str">
        <f t="shared" ca="1" si="13"/>
        <v>TE</v>
      </c>
      <c r="K71" s="59" t="s">
        <v>73</v>
      </c>
      <c r="L71" s="58"/>
      <c r="M71" s="59"/>
      <c r="N71" s="58" t="s">
        <v>64</v>
      </c>
      <c r="O71" s="52"/>
      <c r="P71" s="52" t="str">
        <f t="shared" ca="1" si="14"/>
        <v>RA</v>
      </c>
      <c r="Q71" s="41"/>
      <c r="R71" s="41"/>
      <c r="S71" s="41"/>
      <c r="T71" s="41"/>
      <c r="U71" s="52"/>
      <c r="V71" s="52" t="str">
        <f t="shared" ca="1" si="15"/>
        <v>RA</v>
      </c>
      <c r="W71" s="41"/>
      <c r="X71" s="41"/>
      <c r="Y71" s="41"/>
      <c r="Z71" s="41"/>
      <c r="AA71" s="52"/>
      <c r="AB71" s="52" t="str">
        <f t="shared" ca="1" si="16"/>
        <v>RA</v>
      </c>
      <c r="AC71" s="41">
        <v>0</v>
      </c>
      <c r="AD71" s="41">
        <v>2</v>
      </c>
      <c r="AE71" s="41" t="s">
        <v>121</v>
      </c>
      <c r="AF71" s="41">
        <v>2</v>
      </c>
      <c r="AG71" s="52"/>
      <c r="AH71" s="52" t="str">
        <f t="shared" ca="1" si="17"/>
        <v>ET</v>
      </c>
      <c r="AI71" s="63"/>
      <c r="AJ71" s="63"/>
      <c r="AK71" s="63"/>
      <c r="AL71" s="63"/>
      <c r="AM71" s="52"/>
      <c r="AN71" s="52"/>
      <c r="AO71" s="52" t="str">
        <f t="shared" ca="1" si="18"/>
        <v>VT</v>
      </c>
      <c r="AP71" s="128" t="s">
        <v>174</v>
      </c>
      <c r="AQ71" s="129"/>
      <c r="AR71" s="129"/>
      <c r="AS71" s="129" t="s">
        <v>68</v>
      </c>
      <c r="AT71" s="52"/>
      <c r="AU71" s="52" t="str">
        <f t="shared" ca="1" si="19"/>
        <v>VT</v>
      </c>
      <c r="AV71" s="130"/>
      <c r="AW71" s="130"/>
      <c r="AX71" s="130"/>
      <c r="AY71" s="130"/>
      <c r="AZ71" s="52"/>
      <c r="BA71" s="52" t="str">
        <f t="shared" ca="1" si="20"/>
        <v>VT</v>
      </c>
      <c r="BB71" s="130"/>
      <c r="BC71" s="130"/>
      <c r="BD71" s="130"/>
      <c r="BE71" s="130"/>
      <c r="BF71" s="52"/>
      <c r="BG71" s="52" t="str">
        <f t="shared" ca="1" si="21"/>
        <v>••</v>
      </c>
      <c r="BH71" s="39"/>
      <c r="BI71" s="39"/>
      <c r="BJ71" s="39"/>
      <c r="BK71" s="39"/>
      <c r="BL71" s="52"/>
      <c r="BM71" s="51">
        <v>27</v>
      </c>
    </row>
    <row r="72" spans="2:70" ht="13.5" customHeight="1" outlineLevel="1">
      <c r="B72" s="106">
        <v>28</v>
      </c>
      <c r="C72" s="52"/>
      <c r="D72" s="52" t="str">
        <f t="shared" ca="1" si="12"/>
        <v>TE</v>
      </c>
      <c r="E72" s="55"/>
      <c r="F72" s="55"/>
      <c r="G72" s="55"/>
      <c r="H72" s="55"/>
      <c r="I72" s="52"/>
      <c r="J72" s="52" t="str">
        <f t="shared" ca="1" si="13"/>
        <v>TE</v>
      </c>
      <c r="K72" s="55">
        <v>2</v>
      </c>
      <c r="L72" s="55">
        <v>2</v>
      </c>
      <c r="M72" s="55" t="s">
        <v>31</v>
      </c>
      <c r="N72" s="55">
        <v>4</v>
      </c>
      <c r="O72" s="52"/>
      <c r="P72" s="52" t="str">
        <f t="shared" ca="1" si="14"/>
        <v>RA</v>
      </c>
      <c r="Q72" s="41"/>
      <c r="R72" s="41"/>
      <c r="S72" s="41"/>
      <c r="T72" s="41"/>
      <c r="U72" s="52"/>
      <c r="V72" s="52" t="str">
        <f t="shared" ca="1" si="15"/>
        <v>IT</v>
      </c>
      <c r="W72" s="72" t="s">
        <v>179</v>
      </c>
      <c r="X72" s="36"/>
      <c r="Y72" s="36"/>
      <c r="Z72" s="36" t="s">
        <v>56</v>
      </c>
      <c r="AA72" s="52"/>
      <c r="AB72" s="52" t="str">
        <f t="shared" ca="1" si="16"/>
        <v>IT</v>
      </c>
      <c r="AC72" s="72" t="s">
        <v>180</v>
      </c>
      <c r="AD72" s="36"/>
      <c r="AE72" s="36"/>
      <c r="AF72" s="36" t="s">
        <v>56</v>
      </c>
      <c r="AG72" s="52"/>
      <c r="AH72" s="52" t="str">
        <f t="shared" ca="1" si="17"/>
        <v>RA</v>
      </c>
      <c r="AI72" s="72" t="s">
        <v>181</v>
      </c>
      <c r="AJ72" s="36"/>
      <c r="AK72" s="36"/>
      <c r="AL72" s="36" t="s">
        <v>58</v>
      </c>
      <c r="AM72" s="52"/>
      <c r="AN72" s="52"/>
      <c r="AO72" s="52" t="str">
        <f t="shared" ca="1" si="18"/>
        <v>VT</v>
      </c>
      <c r="AP72" s="130"/>
      <c r="AQ72" s="130"/>
      <c r="AR72" s="130"/>
      <c r="AS72" s="130"/>
      <c r="AT72" s="52"/>
      <c r="AU72" s="52" t="str">
        <f t="shared" ca="1" si="19"/>
        <v>VT</v>
      </c>
      <c r="AV72" s="130"/>
      <c r="AW72" s="130"/>
      <c r="AX72" s="130"/>
      <c r="AY72" s="130"/>
      <c r="AZ72" s="52"/>
      <c r="BA72" s="52" t="str">
        <f t="shared" ca="1" si="20"/>
        <v>VT</v>
      </c>
      <c r="BB72" s="130"/>
      <c r="BC72" s="130"/>
      <c r="BD72" s="130"/>
      <c r="BE72" s="130"/>
      <c r="BF72" s="52"/>
      <c r="BG72" s="52" t="str">
        <f t="shared" ca="1" si="21"/>
        <v>••</v>
      </c>
      <c r="BH72" s="39"/>
      <c r="BI72" s="39"/>
      <c r="BJ72" s="39"/>
      <c r="BK72" s="39"/>
      <c r="BL72" s="52"/>
      <c r="BM72" s="51">
        <v>28</v>
      </c>
    </row>
    <row r="73" spans="2:70" ht="13.5" customHeight="1" outlineLevel="1">
      <c r="B73" s="106">
        <v>29</v>
      </c>
      <c r="C73" s="52"/>
      <c r="D73" s="52" t="str">
        <f t="shared" ca="1" si="12"/>
        <v>GT</v>
      </c>
      <c r="E73" s="59" t="s">
        <v>83</v>
      </c>
      <c r="F73" s="58"/>
      <c r="G73" s="58"/>
      <c r="H73" s="58" t="s">
        <v>65</v>
      </c>
      <c r="I73" s="52"/>
      <c r="J73" s="52" t="str">
        <f t="shared" ca="1" si="13"/>
        <v>TE</v>
      </c>
      <c r="K73" s="55"/>
      <c r="L73" s="55"/>
      <c r="M73" s="55"/>
      <c r="N73" s="55"/>
      <c r="O73" s="52"/>
      <c r="P73" s="52" t="str">
        <f t="shared" ca="1" si="14"/>
        <v>GT</v>
      </c>
      <c r="Q73" s="59" t="s">
        <v>182</v>
      </c>
      <c r="R73" s="58"/>
      <c r="S73" s="58"/>
      <c r="T73" s="58" t="s">
        <v>65</v>
      </c>
      <c r="U73" s="52"/>
      <c r="V73" s="52" t="str">
        <f t="shared" ca="1" si="15"/>
        <v>IT</v>
      </c>
      <c r="W73" s="41">
        <v>1</v>
      </c>
      <c r="X73" s="41">
        <v>2</v>
      </c>
      <c r="Y73" s="41" t="s">
        <v>31</v>
      </c>
      <c r="Z73" s="41">
        <v>3</v>
      </c>
      <c r="AA73" s="52"/>
      <c r="AB73" s="52" t="str">
        <f t="shared" ca="1" si="16"/>
        <v>IT</v>
      </c>
      <c r="AC73" s="41">
        <v>1</v>
      </c>
      <c r="AD73" s="41">
        <v>2</v>
      </c>
      <c r="AE73" s="41" t="s">
        <v>31</v>
      </c>
      <c r="AF73" s="41">
        <v>3</v>
      </c>
      <c r="AG73" s="52"/>
      <c r="AH73" s="52" t="str">
        <f t="shared" ca="1" si="17"/>
        <v>RA</v>
      </c>
      <c r="AI73" s="41">
        <v>0</v>
      </c>
      <c r="AJ73" s="41">
        <v>2</v>
      </c>
      <c r="AK73" s="41" t="s">
        <v>121</v>
      </c>
      <c r="AL73" s="41">
        <v>2</v>
      </c>
      <c r="AM73" s="52"/>
      <c r="AN73" s="52"/>
      <c r="AO73" s="52" t="str">
        <f t="shared" ca="1" si="18"/>
        <v>VT</v>
      </c>
      <c r="AP73" s="130"/>
      <c r="AQ73" s="130"/>
      <c r="AR73" s="130"/>
      <c r="AS73" s="130"/>
      <c r="AT73" s="52"/>
      <c r="AU73" s="52" t="str">
        <f t="shared" ca="1" si="19"/>
        <v>VT</v>
      </c>
      <c r="AV73" s="130"/>
      <c r="AW73" s="130"/>
      <c r="AX73" s="130"/>
      <c r="AY73" s="130"/>
      <c r="AZ73" s="52"/>
      <c r="BA73" s="52" t="str">
        <f t="shared" ca="1" si="20"/>
        <v>VT</v>
      </c>
      <c r="BB73" s="130"/>
      <c r="BC73" s="130"/>
      <c r="BD73" s="130"/>
      <c r="BE73" s="130"/>
      <c r="BF73" s="52"/>
      <c r="BG73" s="52" t="str">
        <f t="shared" ca="1" si="21"/>
        <v>••</v>
      </c>
      <c r="BH73" s="39"/>
      <c r="BI73" s="39"/>
      <c r="BJ73" s="39"/>
      <c r="BK73" s="39"/>
      <c r="BL73" s="52"/>
      <c r="BM73" s="51">
        <v>29</v>
      </c>
      <c r="BN73" s="76" t="s">
        <v>81</v>
      </c>
      <c r="BO73" s="77" t="s">
        <v>12</v>
      </c>
      <c r="BP73" s="77" t="s">
        <v>13</v>
      </c>
      <c r="BQ73" s="76" t="s">
        <v>14</v>
      </c>
      <c r="BR73" s="76" t="s">
        <v>15</v>
      </c>
    </row>
    <row r="74" spans="2:70" ht="13.5" customHeight="1" outlineLevel="1">
      <c r="B74" s="106">
        <v>30</v>
      </c>
      <c r="C74" s="52"/>
      <c r="D74" s="52" t="str">
        <f t="shared" ca="1" si="12"/>
        <v>GT</v>
      </c>
      <c r="E74" s="55">
        <v>2</v>
      </c>
      <c r="F74" s="55">
        <v>0</v>
      </c>
      <c r="G74" s="55" t="s">
        <v>121</v>
      </c>
      <c r="H74" s="55">
        <v>2</v>
      </c>
      <c r="I74" s="52"/>
      <c r="J74" s="52" t="str">
        <f t="shared" ca="1" si="13"/>
        <v>TE</v>
      </c>
      <c r="K74" s="55"/>
      <c r="L74" s="55"/>
      <c r="M74" s="55"/>
      <c r="N74" s="55"/>
      <c r="O74" s="52"/>
      <c r="P74" s="52" t="str">
        <f t="shared" ca="1" si="14"/>
        <v>GT</v>
      </c>
      <c r="Q74" s="55">
        <v>2</v>
      </c>
      <c r="R74" s="55">
        <v>0</v>
      </c>
      <c r="S74" s="55" t="s">
        <v>121</v>
      </c>
      <c r="T74" s="55">
        <v>2</v>
      </c>
      <c r="U74" s="52"/>
      <c r="V74" s="52" t="str">
        <f t="shared" ca="1" si="15"/>
        <v>IT</v>
      </c>
      <c r="W74" s="41"/>
      <c r="X74" s="41"/>
      <c r="Y74" s="41"/>
      <c r="Z74" s="41"/>
      <c r="AA74" s="52"/>
      <c r="AB74" s="52" t="str">
        <f t="shared" ca="1" si="16"/>
        <v>IT</v>
      </c>
      <c r="AC74" s="41"/>
      <c r="AD74" s="41"/>
      <c r="AE74" s="41"/>
      <c r="AF74" s="41"/>
      <c r="AG74" s="52"/>
      <c r="AH74" s="52" t="str">
        <f t="shared" ca="1" si="17"/>
        <v>RA</v>
      </c>
      <c r="AI74" s="46"/>
      <c r="AJ74" s="33"/>
      <c r="AK74" s="33"/>
      <c r="AL74" s="33"/>
      <c r="AM74" s="52"/>
      <c r="AN74" s="52"/>
      <c r="AO74" s="52" t="str">
        <f t="shared" ca="1" si="18"/>
        <v>VT</v>
      </c>
      <c r="AP74" s="130"/>
      <c r="AQ74" s="130"/>
      <c r="AR74" s="130"/>
      <c r="AS74" s="130"/>
      <c r="AT74" s="52"/>
      <c r="AU74" s="52" t="str">
        <f t="shared" ca="1" si="19"/>
        <v>VT</v>
      </c>
      <c r="AV74" s="130"/>
      <c r="AW74" s="130"/>
      <c r="AX74" s="130"/>
      <c r="AY74" s="130"/>
      <c r="AZ74" s="52"/>
      <c r="BA74" s="52" t="str">
        <f t="shared" ca="1" si="20"/>
        <v>VT</v>
      </c>
      <c r="BB74" s="130"/>
      <c r="BC74" s="130"/>
      <c r="BD74" s="130"/>
      <c r="BE74" s="130"/>
      <c r="BF74" s="52"/>
      <c r="BG74" s="52" t="str">
        <f t="shared" ca="1" si="21"/>
        <v>••</v>
      </c>
      <c r="BH74" s="39"/>
      <c r="BI74" s="39"/>
      <c r="BJ74" s="39"/>
      <c r="BK74" s="39"/>
      <c r="BL74" s="52"/>
      <c r="BM74" s="51">
        <v>30</v>
      </c>
      <c r="BN74" s="75" t="s">
        <v>82</v>
      </c>
      <c r="BO74" s="74">
        <f ca="1">SUM(BO45:BO50)</f>
        <v>26</v>
      </c>
      <c r="BP74" s="74">
        <f ca="1">SUM(BP45:BP50)</f>
        <v>23</v>
      </c>
      <c r="BQ74" s="40">
        <f ca="1">SUM(BQ45:BQ50)</f>
        <v>49</v>
      </c>
      <c r="BR74" s="73">
        <f t="shared" ref="BR74:BR79" ca="1" si="23">BQ:BQ/$BQ$80</f>
        <v>0.16333333333333333</v>
      </c>
    </row>
    <row r="75" spans="2:70" ht="13.5" customHeight="1" outlineLevel="1">
      <c r="B75" s="106">
        <v>23</v>
      </c>
      <c r="C75" s="52"/>
      <c r="D75" s="52"/>
      <c r="E75" s="46" t="s">
        <v>183</v>
      </c>
      <c r="F75" s="33"/>
      <c r="G75" s="33"/>
      <c r="H75" s="33" t="s">
        <v>65</v>
      </c>
      <c r="I75" s="52"/>
      <c r="J75" s="52"/>
      <c r="K75" s="46" t="s">
        <v>183</v>
      </c>
      <c r="L75" s="33"/>
      <c r="M75" s="33"/>
      <c r="N75" s="33" t="s">
        <v>65</v>
      </c>
      <c r="O75" s="52"/>
      <c r="P75" s="52"/>
      <c r="Q75" s="46" t="s">
        <v>183</v>
      </c>
      <c r="R75" s="33"/>
      <c r="S75" s="33"/>
      <c r="T75" s="33" t="s">
        <v>65</v>
      </c>
      <c r="U75" s="52"/>
      <c r="V75" s="52"/>
      <c r="W75" s="46" t="s">
        <v>183</v>
      </c>
      <c r="X75" s="33"/>
      <c r="Y75" s="33"/>
      <c r="Z75" s="33" t="s">
        <v>65</v>
      </c>
      <c r="AA75" s="52"/>
      <c r="AB75" s="52"/>
      <c r="AC75" s="46" t="s">
        <v>183</v>
      </c>
      <c r="AD75" s="33"/>
      <c r="AE75" s="33"/>
      <c r="AF75" s="33" t="s">
        <v>65</v>
      </c>
      <c r="AG75" s="52"/>
      <c r="AH75" s="52"/>
      <c r="AI75" s="46" t="s">
        <v>183</v>
      </c>
      <c r="AJ75" s="33"/>
      <c r="AK75" s="33"/>
      <c r="AL75" s="33" t="s">
        <v>65</v>
      </c>
      <c r="AM75" s="52"/>
      <c r="AN75" s="52"/>
      <c r="AO75" s="52"/>
      <c r="AP75" s="46" t="s">
        <v>183</v>
      </c>
      <c r="AQ75" s="33"/>
      <c r="AR75" s="33"/>
      <c r="AS75" s="33" t="s">
        <v>65</v>
      </c>
      <c r="AT75" s="52"/>
      <c r="AU75" s="52"/>
      <c r="AV75" s="46" t="s">
        <v>183</v>
      </c>
      <c r="AW75" s="33"/>
      <c r="AX75" s="33"/>
      <c r="AY75" s="33" t="s">
        <v>65</v>
      </c>
      <c r="AZ75" s="52"/>
      <c r="BA75" s="52"/>
      <c r="BB75" s="46"/>
      <c r="BC75" s="33"/>
      <c r="BD75" s="33"/>
      <c r="BE75" s="33"/>
      <c r="BF75" s="52"/>
      <c r="BG75" s="52"/>
      <c r="BH75" s="46"/>
      <c r="BI75" s="33"/>
      <c r="BJ75" s="33"/>
      <c r="BK75" s="33"/>
      <c r="BL75" s="52"/>
      <c r="BM75" s="51">
        <v>33</v>
      </c>
      <c r="BN75" s="71" t="s">
        <v>85</v>
      </c>
      <c r="BO75" s="70">
        <f ca="1">SUM(BO51)</f>
        <v>6</v>
      </c>
      <c r="BP75" s="70">
        <f ca="1">SUM(BP51)</f>
        <v>36</v>
      </c>
      <c r="BQ75" s="39">
        <f ca="1">SUM(BQ51)</f>
        <v>42</v>
      </c>
      <c r="BR75" s="69">
        <f t="shared" ca="1" si="23"/>
        <v>0.14000000000000001</v>
      </c>
    </row>
    <row r="76" spans="2:70" ht="13.5" customHeight="1" outlineLevel="1">
      <c r="B76" s="106">
        <v>24</v>
      </c>
      <c r="C76" s="52"/>
      <c r="D76" s="52"/>
      <c r="E76" s="38"/>
      <c r="F76" s="38"/>
      <c r="G76" s="38" t="s">
        <v>121</v>
      </c>
      <c r="H76" s="38">
        <v>0</v>
      </c>
      <c r="I76" s="52"/>
      <c r="J76" s="52"/>
      <c r="K76" s="38"/>
      <c r="L76" s="38"/>
      <c r="M76" s="38" t="s">
        <v>121</v>
      </c>
      <c r="N76" s="38">
        <v>0</v>
      </c>
      <c r="O76" s="52"/>
      <c r="P76" s="52"/>
      <c r="Q76" s="38"/>
      <c r="R76" s="38"/>
      <c r="S76" s="38" t="s">
        <v>121</v>
      </c>
      <c r="T76" s="38">
        <v>0</v>
      </c>
      <c r="U76" s="52"/>
      <c r="V76" s="52"/>
      <c r="W76" s="38"/>
      <c r="X76" s="38"/>
      <c r="Y76" s="38" t="s">
        <v>121</v>
      </c>
      <c r="Z76" s="38">
        <v>0</v>
      </c>
      <c r="AA76" s="52"/>
      <c r="AB76" s="52"/>
      <c r="AC76" s="38"/>
      <c r="AD76" s="38"/>
      <c r="AE76" s="38" t="s">
        <v>121</v>
      </c>
      <c r="AF76" s="38">
        <v>0</v>
      </c>
      <c r="AG76" s="52"/>
      <c r="AH76" s="52"/>
      <c r="AI76" s="38"/>
      <c r="AJ76" s="38"/>
      <c r="AK76" s="38" t="s">
        <v>121</v>
      </c>
      <c r="AL76" s="38">
        <v>0</v>
      </c>
      <c r="AM76" s="52"/>
      <c r="AN76" s="52"/>
      <c r="AO76" s="52"/>
      <c r="AP76" s="38"/>
      <c r="AQ76" s="38"/>
      <c r="AR76" s="38" t="s">
        <v>121</v>
      </c>
      <c r="AS76" s="38">
        <v>0</v>
      </c>
      <c r="AT76" s="52"/>
      <c r="AU76" s="52"/>
      <c r="AV76" s="38"/>
      <c r="AW76" s="38"/>
      <c r="AX76" s="38" t="s">
        <v>121</v>
      </c>
      <c r="AY76" s="38">
        <v>0</v>
      </c>
      <c r="AZ76" s="52"/>
      <c r="BA76" s="52"/>
      <c r="BB76" s="38"/>
      <c r="BC76" s="38"/>
      <c r="BD76" s="38"/>
      <c r="BE76" s="38"/>
      <c r="BF76" s="52"/>
      <c r="BG76" s="52"/>
      <c r="BH76" s="38"/>
      <c r="BI76" s="38"/>
      <c r="BJ76" s="38"/>
      <c r="BK76" s="38"/>
      <c r="BL76" s="52"/>
      <c r="BM76" s="51">
        <v>34</v>
      </c>
      <c r="BN76" s="66" t="s">
        <v>87</v>
      </c>
      <c r="BO76" s="65">
        <f ca="1">SUM(BO52:BO56)</f>
        <v>56</v>
      </c>
      <c r="BP76" s="65">
        <f ca="1">SUM(BP52:BP56)</f>
        <v>46</v>
      </c>
      <c r="BQ76" s="42">
        <f ca="1">SUM(BQ52:BQ56)</f>
        <v>102</v>
      </c>
      <c r="BR76" s="64">
        <f t="shared" ca="1" si="23"/>
        <v>0.34</v>
      </c>
    </row>
    <row r="77" spans="2:70" ht="13.5" customHeight="1" outlineLevel="1">
      <c r="B77" s="106">
        <v>25</v>
      </c>
      <c r="C77" s="52"/>
      <c r="D77" s="52"/>
      <c r="E77" s="38"/>
      <c r="F77" s="38"/>
      <c r="G77" s="38"/>
      <c r="H77" s="38"/>
      <c r="I77" s="52"/>
      <c r="J77" s="52"/>
      <c r="K77" s="38"/>
      <c r="L77" s="38"/>
      <c r="M77" s="38"/>
      <c r="N77" s="38"/>
      <c r="O77" s="52"/>
      <c r="P77" s="52"/>
      <c r="Q77" s="38"/>
      <c r="R77" s="38"/>
      <c r="S77" s="38"/>
      <c r="T77" s="38"/>
      <c r="U77" s="52"/>
      <c r="V77" s="52"/>
      <c r="W77" s="38"/>
      <c r="X77" s="38"/>
      <c r="Y77" s="38"/>
      <c r="Z77" s="38"/>
      <c r="AA77" s="52"/>
      <c r="AB77" s="52"/>
      <c r="AC77" s="38"/>
      <c r="AD77" s="38"/>
      <c r="AE77" s="38"/>
      <c r="AF77" s="38"/>
      <c r="AG77" s="52"/>
      <c r="AH77" s="52"/>
      <c r="AI77" s="38"/>
      <c r="AJ77" s="38"/>
      <c r="AK77" s="38"/>
      <c r="AL77" s="38"/>
      <c r="AM77" s="52"/>
      <c r="AN77" s="52"/>
      <c r="AO77" s="52"/>
      <c r="AP77" s="38"/>
      <c r="AQ77" s="38"/>
      <c r="AR77" s="38"/>
      <c r="AS77" s="38"/>
      <c r="AT77" s="52"/>
      <c r="AU77" s="52"/>
      <c r="AV77" s="38"/>
      <c r="AW77" s="38"/>
      <c r="AX77" s="38"/>
      <c r="AY77" s="38"/>
      <c r="AZ77" s="52"/>
      <c r="BA77" s="52"/>
      <c r="BB77" s="38"/>
      <c r="BC77" s="38"/>
      <c r="BD77" s="38"/>
      <c r="BE77" s="38"/>
      <c r="BF77" s="52"/>
      <c r="BG77" s="52"/>
      <c r="BH77" s="38"/>
      <c r="BI77" s="38"/>
      <c r="BJ77" s="38"/>
      <c r="BK77" s="38"/>
      <c r="BL77" s="52"/>
      <c r="BM77" s="51">
        <v>35</v>
      </c>
      <c r="BN77" s="62" t="s">
        <v>90</v>
      </c>
      <c r="BO77" s="61">
        <f ca="1">SUM(BO57:BO60)</f>
        <v>32</v>
      </c>
      <c r="BP77" s="61">
        <f ca="1">SUM(BP57:BP60)</f>
        <v>26</v>
      </c>
      <c r="BQ77" s="41">
        <f ca="1">SUM(BQ57:BQ60)</f>
        <v>58</v>
      </c>
      <c r="BR77" s="60">
        <f t="shared" ca="1" si="23"/>
        <v>0.19333333333333333</v>
      </c>
    </row>
    <row r="78" spans="2:70" ht="13.5" customHeight="1" outlineLevel="1">
      <c r="B78" s="106">
        <v>26</v>
      </c>
      <c r="C78" s="52"/>
      <c r="D78" s="52"/>
      <c r="E78" s="38"/>
      <c r="F78" s="38"/>
      <c r="G78" s="38"/>
      <c r="H78" s="38"/>
      <c r="I78" s="52"/>
      <c r="J78" s="52"/>
      <c r="K78" s="38"/>
      <c r="L78" s="38"/>
      <c r="M78" s="38"/>
      <c r="N78" s="38"/>
      <c r="O78" s="52"/>
      <c r="P78" s="52"/>
      <c r="Q78" s="38"/>
      <c r="R78" s="38"/>
      <c r="S78" s="38"/>
      <c r="T78" s="38"/>
      <c r="U78" s="52"/>
      <c r="V78" s="52"/>
      <c r="W78" s="38"/>
      <c r="X78" s="38"/>
      <c r="Y78" s="38"/>
      <c r="Z78" s="38"/>
      <c r="AA78" s="52"/>
      <c r="AB78" s="52"/>
      <c r="AC78" s="38"/>
      <c r="AD78" s="38"/>
      <c r="AE78" s="38"/>
      <c r="AF78" s="38"/>
      <c r="AG78" s="52"/>
      <c r="AH78" s="52"/>
      <c r="AI78" s="38"/>
      <c r="AJ78" s="38"/>
      <c r="AK78" s="38"/>
      <c r="AL78" s="38"/>
      <c r="AM78" s="52"/>
      <c r="AN78" s="52"/>
      <c r="AO78" s="52"/>
      <c r="AP78" s="38"/>
      <c r="AQ78" s="38"/>
      <c r="AR78" s="38"/>
      <c r="AS78" s="38"/>
      <c r="AT78" s="52"/>
      <c r="AU78" s="52"/>
      <c r="AV78" s="38"/>
      <c r="AW78" s="38"/>
      <c r="AX78" s="38"/>
      <c r="AY78" s="38"/>
      <c r="AZ78" s="52"/>
      <c r="BA78" s="52"/>
      <c r="BB78" s="38"/>
      <c r="BC78" s="38"/>
      <c r="BD78" s="38"/>
      <c r="BE78" s="38"/>
      <c r="BF78" s="52"/>
      <c r="BG78" s="52"/>
      <c r="BH78" s="38"/>
      <c r="BI78" s="38"/>
      <c r="BJ78" s="38"/>
      <c r="BK78" s="38"/>
      <c r="BL78" s="52"/>
      <c r="BM78" s="51">
        <v>36</v>
      </c>
      <c r="BN78" s="57" t="s">
        <v>91</v>
      </c>
      <c r="BO78" s="56">
        <f ca="1">SUM(BO65)</f>
        <v>12</v>
      </c>
      <c r="BP78" s="56">
        <f ca="1">SUM(BP65)</f>
        <v>8</v>
      </c>
      <c r="BQ78" s="55">
        <f ca="1">SUM(BQ65)</f>
        <v>20</v>
      </c>
      <c r="BR78" s="54">
        <f t="shared" ca="1" si="23"/>
        <v>6.6666666666666666E-2</v>
      </c>
    </row>
    <row r="79" spans="2:70" ht="13.5" customHeight="1" outlineLevel="1">
      <c r="B79" s="106">
        <v>27</v>
      </c>
      <c r="C79" s="52"/>
      <c r="D79" s="52"/>
      <c r="E79" s="46" t="s">
        <v>88</v>
      </c>
      <c r="F79" s="33"/>
      <c r="G79" s="33"/>
      <c r="H79" s="33" t="s">
        <v>65</v>
      </c>
      <c r="I79" s="52"/>
      <c r="J79" s="52"/>
      <c r="K79" s="46" t="s">
        <v>88</v>
      </c>
      <c r="L79" s="33"/>
      <c r="M79" s="33"/>
      <c r="N79" s="33" t="s">
        <v>65</v>
      </c>
      <c r="O79" s="52"/>
      <c r="P79" s="52"/>
      <c r="Q79" s="46" t="s">
        <v>88</v>
      </c>
      <c r="R79" s="33"/>
      <c r="S79" s="33"/>
      <c r="T79" s="33" t="s">
        <v>65</v>
      </c>
      <c r="U79" s="52"/>
      <c r="V79" s="52"/>
      <c r="W79" s="46" t="s">
        <v>88</v>
      </c>
      <c r="X79" s="33"/>
      <c r="Y79" s="33"/>
      <c r="Z79" s="33" t="s">
        <v>65</v>
      </c>
      <c r="AA79" s="52"/>
      <c r="AB79" s="52"/>
      <c r="AC79" s="46"/>
      <c r="AD79" s="33"/>
      <c r="AE79" s="33"/>
      <c r="AF79" s="33"/>
      <c r="AG79" s="52"/>
      <c r="AH79" s="52"/>
      <c r="AI79" s="46"/>
      <c r="AJ79" s="33"/>
      <c r="AK79" s="33"/>
      <c r="AL79" s="33"/>
      <c r="AM79" s="52"/>
      <c r="AN79" s="52"/>
      <c r="AO79" s="52"/>
      <c r="AP79" s="46"/>
      <c r="AQ79" s="33"/>
      <c r="AR79" s="33"/>
      <c r="AS79" s="33"/>
      <c r="AT79" s="52"/>
      <c r="AU79" s="52"/>
      <c r="AV79" s="46"/>
      <c r="AW79" s="33"/>
      <c r="AX79" s="33"/>
      <c r="AY79" s="33"/>
      <c r="AZ79" s="52"/>
      <c r="BA79" s="52"/>
      <c r="BB79" s="38"/>
      <c r="BC79" s="38"/>
      <c r="BD79" s="38"/>
      <c r="BE79" s="38"/>
      <c r="BF79" s="52"/>
      <c r="BG79" s="52"/>
      <c r="BH79" s="38"/>
      <c r="BI79" s="38"/>
      <c r="BJ79" s="38"/>
      <c r="BK79" s="38"/>
      <c r="BL79" s="52"/>
      <c r="BM79" s="51">
        <v>37</v>
      </c>
      <c r="BN79" s="57" t="s">
        <v>95</v>
      </c>
      <c r="BO79" s="56">
        <f ca="1">SUM(BO61:BO64)</f>
        <v>18</v>
      </c>
      <c r="BP79" s="56">
        <f ca="1">SUM(BP61:BP64)</f>
        <v>11</v>
      </c>
      <c r="BQ79" s="55">
        <f ca="1">SUM(BQ61:BQ64)</f>
        <v>29</v>
      </c>
      <c r="BR79" s="54">
        <f t="shared" ca="1" si="23"/>
        <v>9.6666666666666665E-2</v>
      </c>
    </row>
    <row r="80" spans="2:70" ht="13.5" customHeight="1" outlineLevel="1">
      <c r="B80" s="106">
        <v>28</v>
      </c>
      <c r="C80" s="52"/>
      <c r="D80" s="52"/>
      <c r="E80" s="38"/>
      <c r="F80" s="38"/>
      <c r="G80" s="38" t="s">
        <v>33</v>
      </c>
      <c r="H80" s="38">
        <v>0</v>
      </c>
      <c r="I80" s="52"/>
      <c r="J80" s="52"/>
      <c r="K80" s="38"/>
      <c r="L80" s="38"/>
      <c r="M80" s="38" t="s">
        <v>33</v>
      </c>
      <c r="N80" s="38">
        <v>0</v>
      </c>
      <c r="O80" s="52"/>
      <c r="P80" s="52"/>
      <c r="Q80" s="38"/>
      <c r="R80" s="38"/>
      <c r="S80" s="38" t="s">
        <v>33</v>
      </c>
      <c r="T80" s="38">
        <v>0</v>
      </c>
      <c r="U80" s="52"/>
      <c r="V80" s="52"/>
      <c r="W80" s="38"/>
      <c r="X80" s="38"/>
      <c r="Y80" s="38" t="s">
        <v>33</v>
      </c>
      <c r="Z80" s="38">
        <v>0</v>
      </c>
      <c r="AA80" s="52"/>
      <c r="AB80" s="52"/>
      <c r="AC80" s="38"/>
      <c r="AD80" s="38"/>
      <c r="AE80" s="38"/>
      <c r="AF80" s="38"/>
      <c r="AG80" s="52"/>
      <c r="AH80" s="52"/>
      <c r="AI80" s="38"/>
      <c r="AJ80" s="38"/>
      <c r="AK80" s="38"/>
      <c r="AL80" s="38"/>
      <c r="AM80" s="52"/>
      <c r="AN80" s="52"/>
      <c r="AO80" s="52"/>
      <c r="AP80" s="38"/>
      <c r="AQ80" s="38"/>
      <c r="AR80" s="38"/>
      <c r="AS80" s="38"/>
      <c r="AT80" s="52"/>
      <c r="AU80" s="52"/>
      <c r="AV80" s="38"/>
      <c r="AW80" s="38"/>
      <c r="AX80" s="38"/>
      <c r="AY80" s="38"/>
      <c r="AZ80" s="52"/>
      <c r="BA80" s="52"/>
      <c r="BB80" s="38"/>
      <c r="BC80" s="38"/>
      <c r="BD80" s="38"/>
      <c r="BE80" s="38"/>
      <c r="BF80" s="52"/>
      <c r="BG80" s="52"/>
      <c r="BH80" s="38"/>
      <c r="BI80" s="38"/>
      <c r="BJ80" s="38"/>
      <c r="BK80" s="38"/>
      <c r="BL80" s="52"/>
      <c r="BM80" s="51">
        <v>38</v>
      </c>
      <c r="BN80" s="50" t="s">
        <v>96</v>
      </c>
      <c r="BO80" s="49">
        <f ca="1">SUM(BO74:BO79)</f>
        <v>150</v>
      </c>
      <c r="BP80" s="49">
        <f ca="1">SUM(BP74:BP79)</f>
        <v>150</v>
      </c>
      <c r="BQ80" s="48">
        <f ca="1">SUM(BQ74:BQ79)</f>
        <v>300</v>
      </c>
      <c r="BR80" s="47"/>
    </row>
    <row r="81" spans="2:70" ht="13.5" customHeight="1" outlineLevel="1">
      <c r="E81" s="46" t="s">
        <v>97</v>
      </c>
      <c r="F81" s="46" t="s">
        <v>98</v>
      </c>
      <c r="G81" s="46" t="s">
        <v>99</v>
      </c>
      <c r="H81" s="46" t="s">
        <v>100</v>
      </c>
      <c r="K81" s="46" t="s">
        <v>97</v>
      </c>
      <c r="L81" s="46" t="s">
        <v>98</v>
      </c>
      <c r="M81" s="46" t="s">
        <v>99</v>
      </c>
      <c r="N81" s="46" t="s">
        <v>100</v>
      </c>
      <c r="Q81" s="46" t="s">
        <v>97</v>
      </c>
      <c r="R81" s="46" t="s">
        <v>98</v>
      </c>
      <c r="S81" s="46" t="s">
        <v>99</v>
      </c>
      <c r="T81" s="46" t="s">
        <v>100</v>
      </c>
      <c r="W81" s="46" t="s">
        <v>97</v>
      </c>
      <c r="X81" s="46" t="s">
        <v>98</v>
      </c>
      <c r="Y81" s="46" t="s">
        <v>99</v>
      </c>
      <c r="Z81" s="46" t="s">
        <v>100</v>
      </c>
      <c r="AC81" s="46" t="s">
        <v>97</v>
      </c>
      <c r="AD81" s="46" t="s">
        <v>98</v>
      </c>
      <c r="AE81" s="46" t="s">
        <v>99</v>
      </c>
      <c r="AF81" s="46" t="s">
        <v>100</v>
      </c>
      <c r="AI81" s="46" t="s">
        <v>97</v>
      </c>
      <c r="AJ81" s="46" t="s">
        <v>98</v>
      </c>
      <c r="AK81" s="46" t="s">
        <v>99</v>
      </c>
      <c r="AL81" s="46" t="s">
        <v>100</v>
      </c>
      <c r="AP81" s="46" t="s">
        <v>97</v>
      </c>
      <c r="AQ81" s="46" t="s">
        <v>98</v>
      </c>
      <c r="AR81" s="46" t="s">
        <v>99</v>
      </c>
      <c r="AS81" s="46" t="s">
        <v>100</v>
      </c>
      <c r="AV81" s="46" t="s">
        <v>97</v>
      </c>
      <c r="AW81" s="46" t="s">
        <v>98</v>
      </c>
      <c r="AX81" s="46" t="s">
        <v>99</v>
      </c>
      <c r="AY81" s="46" t="s">
        <v>100</v>
      </c>
      <c r="BB81" s="46" t="s">
        <v>97</v>
      </c>
      <c r="BC81" s="46" t="s">
        <v>98</v>
      </c>
      <c r="BD81" s="46" t="s">
        <v>99</v>
      </c>
      <c r="BE81" s="46" t="s">
        <v>100</v>
      </c>
      <c r="BH81" s="46"/>
      <c r="BI81" s="46"/>
      <c r="BJ81" s="46"/>
      <c r="BK81" s="46"/>
      <c r="BN81" s="45" t="s">
        <v>101</v>
      </c>
      <c r="BO81" s="44"/>
      <c r="BP81" s="44"/>
      <c r="BQ81" s="38">
        <f>SUM(E82,K82,Q82,W82,AC82,AI82,AP82,AV82,BB82,BH82)</f>
        <v>121</v>
      </c>
      <c r="BR81" s="1">
        <f ca="1">ROUND(BQ81/BQ80,3)</f>
        <v>0.40300000000000002</v>
      </c>
    </row>
    <row r="82" spans="2:70" ht="13.5" customHeight="1" outlineLevel="1">
      <c r="E82" s="38">
        <f>SUM(E44:E81)</f>
        <v>16</v>
      </c>
      <c r="F82" s="38">
        <f>SUM(F44:F81)</f>
        <v>14</v>
      </c>
      <c r="G82" s="38" t="str">
        <f>COUNTIF(G44:G81,"v")&amp;"+"&amp;COUNTIF(G44:G81,"sz")</f>
        <v>4+0</v>
      </c>
      <c r="H82" s="38">
        <f>SUM(H44:H81)</f>
        <v>30</v>
      </c>
      <c r="K82" s="38">
        <f>SUM(K44:K81)</f>
        <v>14</v>
      </c>
      <c r="L82" s="38">
        <f>SUM(L44:L81)</f>
        <v>16</v>
      </c>
      <c r="M82" s="38" t="str">
        <f>COUNTIF(M44:M81,"v")&amp;"+"&amp;COUNTIF(M44:M81,"sz")</f>
        <v>4+0</v>
      </c>
      <c r="N82" s="38">
        <f>SUM(N44:N81)</f>
        <v>30</v>
      </c>
      <c r="Q82" s="38">
        <f>SUM(Q44:Q81)</f>
        <v>15</v>
      </c>
      <c r="R82" s="38">
        <f>SUM(R44:R81)</f>
        <v>15</v>
      </c>
      <c r="S82" s="38" t="str">
        <f>COUNTIF(S44:S81,"v")&amp;"+"&amp;COUNTIF(S44:S81,"sz")</f>
        <v>3+1</v>
      </c>
      <c r="T82" s="38">
        <f>SUM(T44:T81)</f>
        <v>31</v>
      </c>
      <c r="W82" s="38">
        <f>SUM(W44:W81)</f>
        <v>13</v>
      </c>
      <c r="X82" s="38">
        <f>SUM(X44:X81)</f>
        <v>17</v>
      </c>
      <c r="Y82" s="38" t="str">
        <f>COUNTIF(Y44:Y81,"v")&amp;"+"&amp;COUNTIF(Y44:Y81,"sz")</f>
        <v>5+1</v>
      </c>
      <c r="Z82" s="38">
        <f>SUM(Z44:Z81)</f>
        <v>31</v>
      </c>
      <c r="AC82" s="38">
        <f>SUM(AC44:AC81)</f>
        <v>16</v>
      </c>
      <c r="AD82" s="38">
        <f>SUM(AD44:AD81)</f>
        <v>14</v>
      </c>
      <c r="AE82" s="38" t="str">
        <f>COUNTIF(AE44:AE81,"v")&amp;"+"&amp;COUNTIF(AE44:AE81,"sz")</f>
        <v>6+0</v>
      </c>
      <c r="AF82" s="38">
        <f>SUM(AF44:AF81)</f>
        <v>31</v>
      </c>
      <c r="AI82" s="38">
        <f>SUM(AI44:AI81)</f>
        <v>14</v>
      </c>
      <c r="AJ82" s="38">
        <f>SUM(AJ44:AJ81)</f>
        <v>15</v>
      </c>
      <c r="AK82" s="38" t="str">
        <f>COUNTIF(AK44:AK81,"v")&amp;"+"&amp;COUNTIF(AK44:AK81,"sz")</f>
        <v>6+1</v>
      </c>
      <c r="AL82" s="38">
        <f>SUM(AL44:AL81)</f>
        <v>30</v>
      </c>
      <c r="AP82" s="38">
        <f>SUM(AP44:AP81)</f>
        <v>10</v>
      </c>
      <c r="AQ82" s="38">
        <f>SUM(AQ44:AQ81)</f>
        <v>16</v>
      </c>
      <c r="AR82" s="38" t="str">
        <f>COUNTIF(AR44:AR81,"v")&amp;"+"&amp;COUNTIF(AR44:AR81,"sz")</f>
        <v>4+0</v>
      </c>
      <c r="AS82" s="38">
        <f>SUM(AS44:AS81)</f>
        <v>27</v>
      </c>
      <c r="AV82" s="38">
        <f>SUM(AV44:AV81)</f>
        <v>12</v>
      </c>
      <c r="AW82" s="38">
        <f>SUM(AW44:AW81)</f>
        <v>10</v>
      </c>
      <c r="AX82" s="38" t="str">
        <f>COUNTIF(AX44:AX81,"v")&amp;"+"&amp;COUNTIF(AX44:AX81,"sz")</f>
        <v>3+2</v>
      </c>
      <c r="AY82" s="38">
        <f>SUM(AY44:AY81)</f>
        <v>23</v>
      </c>
      <c r="BB82" s="38">
        <f>SUM(BB44:BB81)</f>
        <v>11</v>
      </c>
      <c r="BC82" s="38">
        <f>SUM(BC44:BC81)</f>
        <v>11</v>
      </c>
      <c r="BD82" s="38" t="str">
        <f>COUNTIF(BD44:BD81,"v")&amp;"+"&amp;COUNTIF(BD44:BD81,"sz")</f>
        <v>4+1</v>
      </c>
      <c r="BE82" s="38">
        <f>SUM(BE44:BE81)</f>
        <v>23</v>
      </c>
      <c r="BH82" s="38">
        <f>SUM(BH44:BH81)</f>
        <v>0</v>
      </c>
      <c r="BI82" s="38">
        <f>SUM(BI44:BI81)</f>
        <v>0</v>
      </c>
      <c r="BJ82" s="38" t="str">
        <f>COUNTIF(BJ44:BJ81,"v")&amp;"+"&amp;COUNTIF(BJ44:BJ81,"sz")</f>
        <v>0+0</v>
      </c>
      <c r="BK82" s="38">
        <f>SUM(BK44:BK81)</f>
        <v>30</v>
      </c>
      <c r="BN82" s="45" t="s">
        <v>102</v>
      </c>
      <c r="BO82" s="44"/>
      <c r="BP82" s="44"/>
      <c r="BQ82" s="38">
        <f>SUM(F82,L82,R82,X82,AD82,AJ82,AQ82,AW82,BC82,BI82)</f>
        <v>128</v>
      </c>
      <c r="BR82" s="1">
        <f ca="1">ROUND(BQ82/BQ80,3)</f>
        <v>0.42699999999999999</v>
      </c>
    </row>
    <row r="83" spans="2:70" ht="13.5" customHeight="1"/>
    <row r="84" spans="2:70" ht="18" customHeight="1">
      <c r="B84" s="105"/>
      <c r="C84" s="102"/>
      <c r="D84" s="102"/>
      <c r="E84" s="104" t="s">
        <v>191</v>
      </c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3" t="str">
        <f>"ea-arány: "&amp;BQ122&amp;"/"&amp;BQ122+BQ123&amp;"="&amp;ROUND(100*BQ122/(BQ122+BQ123),1)&amp;"% "</f>
        <v xml:space="preserve">ea-arány: 123/251=49% </v>
      </c>
    </row>
    <row r="85" spans="2:70" ht="13.5" customHeight="1" outlineLevel="1">
      <c r="B85" s="102"/>
      <c r="E85" s="76" t="s">
        <v>1</v>
      </c>
      <c r="F85" s="76"/>
      <c r="G85" s="76"/>
      <c r="H85" s="76"/>
      <c r="K85" s="101" t="s">
        <v>2</v>
      </c>
      <c r="L85" s="101"/>
      <c r="M85" s="101"/>
      <c r="N85" s="101"/>
      <c r="Q85" s="76" t="s">
        <v>3</v>
      </c>
      <c r="R85" s="76"/>
      <c r="S85" s="76"/>
      <c r="T85" s="76"/>
      <c r="W85" s="101" t="s">
        <v>4</v>
      </c>
      <c r="X85" s="101"/>
      <c r="Y85" s="101"/>
      <c r="Z85" s="101"/>
      <c r="AC85" s="76" t="s">
        <v>5</v>
      </c>
      <c r="AD85" s="76"/>
      <c r="AE85" s="76"/>
      <c r="AF85" s="76"/>
      <c r="AI85" s="101" t="s">
        <v>6</v>
      </c>
      <c r="AJ85" s="101"/>
      <c r="AK85" s="101"/>
      <c r="AL85" s="101"/>
      <c r="AP85" s="76" t="s">
        <v>7</v>
      </c>
      <c r="AQ85" s="76"/>
      <c r="AR85" s="76"/>
      <c r="AS85" s="76"/>
      <c r="AV85" s="101" t="s">
        <v>8</v>
      </c>
      <c r="AW85" s="101"/>
      <c r="AX85" s="101"/>
      <c r="AY85" s="101"/>
      <c r="BB85" s="76" t="s">
        <v>9</v>
      </c>
      <c r="BC85" s="76"/>
      <c r="BD85" s="76"/>
      <c r="BE85" s="76"/>
      <c r="BH85" s="101" t="s">
        <v>10</v>
      </c>
      <c r="BI85" s="101"/>
      <c r="BJ85" s="101"/>
      <c r="BK85" s="101"/>
      <c r="BN85" s="76" t="s">
        <v>11</v>
      </c>
      <c r="BO85" s="76" t="s">
        <v>12</v>
      </c>
      <c r="BP85" s="76" t="s">
        <v>13</v>
      </c>
      <c r="BQ85" s="76" t="s">
        <v>14</v>
      </c>
      <c r="BR85" s="76" t="s">
        <v>15</v>
      </c>
    </row>
    <row r="86" spans="2:70" ht="13.5" customHeight="1" outlineLevel="1">
      <c r="B86" s="53">
        <v>1</v>
      </c>
      <c r="C86" s="52"/>
      <c r="D86" s="52" t="str">
        <f t="shared" ref="D86:D115" ca="1" si="24">IF(OR(ISNUMBER(H:H),ISBLANK(H:H)),OFFSET(D86,-1,0),LEFT(H:H,2))</f>
        <v>ST</v>
      </c>
      <c r="E86" s="78" t="s">
        <v>16</v>
      </c>
      <c r="F86" s="37"/>
      <c r="G86" s="37"/>
      <c r="H86" s="37" t="s">
        <v>17</v>
      </c>
      <c r="I86" s="52"/>
      <c r="J86" s="52" t="str">
        <f t="shared" ref="J86:J115" ca="1" si="25">IF(OR(ISNUMBER(N:N),ISBLANK(N:N)),OFFSET(J86,-1,0),LEFT(N:N,2))</f>
        <v>LA</v>
      </c>
      <c r="K86" s="91" t="s">
        <v>113</v>
      </c>
      <c r="L86" s="35"/>
      <c r="M86" s="35"/>
      <c r="N86" s="35" t="s">
        <v>19</v>
      </c>
      <c r="O86" s="52"/>
      <c r="P86" s="52" t="str">
        <f t="shared" ref="P86:P115" ca="1" si="26">IF(OR(ISNUMBER(T:T),ISBLANK(T:T)),OFFSET(P86,-1,0),LEFT(T:T,2))</f>
        <v>LA</v>
      </c>
      <c r="Q86" s="91" t="s">
        <v>114</v>
      </c>
      <c r="R86" s="35"/>
      <c r="S86" s="35"/>
      <c r="T86" s="35" t="s">
        <v>19</v>
      </c>
      <c r="U86" s="52"/>
      <c r="V86" s="52" t="str">
        <f t="shared" ref="V86:V115" ca="1" si="27">IF(OR(ISNUMBER(Z:Z),ISBLANK(Z:Z)),OFFSET(V86,-1,0),LEFT(Z:Z,2))</f>
        <v>LA</v>
      </c>
      <c r="W86" s="91" t="s">
        <v>115</v>
      </c>
      <c r="X86" s="35"/>
      <c r="Y86" s="35"/>
      <c r="Z86" s="35" t="s">
        <v>19</v>
      </c>
      <c r="AA86" s="52"/>
      <c r="AB86" s="52" t="str">
        <f t="shared" ref="AB86:AB115" ca="1" si="28">IF(OR(ISNUMBER(AF:AF),ISBLANK(AF:AF)),OFFSET(AB86,-1,0),LEFT(AF:AF,2))</f>
        <v>KO</v>
      </c>
      <c r="AC86" s="91" t="s">
        <v>116</v>
      </c>
      <c r="AD86" s="35"/>
      <c r="AE86" s="35"/>
      <c r="AF86" s="35" t="s">
        <v>24</v>
      </c>
      <c r="AG86" s="52"/>
      <c r="AH86" s="52" t="str">
        <f t="shared" ref="AH86:AH115" ca="1" si="29">IF(OR(ISNUMBER(AL:AL),ISBLANK(AL:AL)),OFFSET(AH86,-1,0),LEFT(AL:AL,2))</f>
        <v>IP</v>
      </c>
      <c r="AI86" s="91" t="s">
        <v>117</v>
      </c>
      <c r="AJ86" s="35"/>
      <c r="AK86" s="35"/>
      <c r="AL86" s="35" t="s">
        <v>26</v>
      </c>
      <c r="AM86" s="52"/>
      <c r="AN86" s="52"/>
      <c r="AO86" s="52" t="str">
        <f t="shared" ref="AO86:AO115" ca="1" si="30">IF(OR(ISNUMBER(AS:AS),ISBLANK(AS:AS)),OFFSET(AO86,-1,0),LEFT(AS:AS,2))</f>
        <v>IP</v>
      </c>
      <c r="AP86" s="91" t="s">
        <v>118</v>
      </c>
      <c r="AQ86" s="35"/>
      <c r="AR86" s="35"/>
      <c r="AS86" s="35" t="s">
        <v>26</v>
      </c>
      <c r="AT86" s="52"/>
      <c r="AU86" s="52" t="str">
        <f t="shared" ref="AU86:AU115" ca="1" si="31">IF(OR(ISNUMBER(AY:AY),ISBLANK(AY:AY)),OFFSET(AU86,-1,0),LEFT(AY:AY,2))</f>
        <v>••</v>
      </c>
      <c r="AV86" s="98" t="s">
        <v>119</v>
      </c>
      <c r="AW86" s="34"/>
      <c r="AX86" s="34"/>
      <c r="AY86" s="34" t="s">
        <v>29</v>
      </c>
      <c r="AZ86" s="52"/>
      <c r="BA86" s="52" t="str">
        <f t="shared" ref="BA86:BA115" ca="1" si="32">IF(OR(ISNUMBER(BE:BE),ISBLANK(BE:BE)),OFFSET(BA86,-1,0),LEFT(BE:BE,2))</f>
        <v>••</v>
      </c>
      <c r="BB86" s="98" t="s">
        <v>120</v>
      </c>
      <c r="BC86" s="34"/>
      <c r="BD86" s="34"/>
      <c r="BE86" s="34" t="s">
        <v>29</v>
      </c>
      <c r="BF86" s="52"/>
      <c r="BG86" s="52" t="str">
        <f t="shared" ref="BG86:BG115" ca="1" si="33">IF(OR(ISNUMBER(BK:BK),ISBLANK(BK:BK)),OFFSET(BG86,-1,0),LEFT(BK:BK,2))</f>
        <v>••</v>
      </c>
      <c r="BH86" s="98" t="s">
        <v>30</v>
      </c>
      <c r="BI86" s="34"/>
      <c r="BJ86" s="34"/>
      <c r="BK86" s="34" t="s">
        <v>29</v>
      </c>
      <c r="BL86" s="52"/>
      <c r="BM86" s="51">
        <v>1</v>
      </c>
      <c r="BN86" s="75" t="s">
        <v>19</v>
      </c>
      <c r="BO86" s="74">
        <f ca="1">SUM(COUNTIF(OFFSET(BO86,-OFFSET(BO86,0,-2)+1,-COLUMNS($D:BO)+1,38,1),BN:BN),
COUNTIF(OFFSET(BO86,-OFFSET(BO86,0,-2)+1,-COLUMNS($P:BO)+1,38,1),BN:BN),
COUNTIF(OFFSET(BO86,-OFFSET(BO86,0,-2)+1,-COLUMNS($AB:BO)+1,38,1),BN:BN),
COUNTIF(OFFSET(BO86,-OFFSET(BO86,0,-2)+1,-COLUMNS($AO:BO)+1,38,1),BN:BN),
COUNTIF(OFFSET(BO86,-OFFSET(BO86,0,-2)+1,-COLUMNS($BA:BO)+1,38,1),BN:BN),)</f>
        <v>7</v>
      </c>
      <c r="BP86" s="74">
        <f ca="1">SUM(COUNTIF(OFFSET(BP86,-OFFSET(BP86,0,-3)+1,-COLUMNS($J:BP)+1,38,1),BN:BN),
COUNTIF(OFFSET(BP86,-OFFSET(BP86,0,-3)+1,-COLUMNS($V:BP)+1,38,1),BN:BN),
COUNTIF(OFFSET(BP86,-OFFSET(BP86,0,-3)+1,-COLUMNS($AH:BP)+1,38,1),BN:BN),
COUNTIF(OFFSET(BP86,-OFFSET(BP86,0,-3)+1,-COLUMNS($AU:BP)+1,38,1),BN:BN),
COUNTIF(OFFSET(BP86,-OFFSET(BP86,0,-3)+1,-COLUMNS($BG:BP)+1,38,1),BN:BN),)</f>
        <v>7</v>
      </c>
      <c r="BQ86" s="40">
        <f ca="1">SUM(COUNTIF(OFFSET(BQ86,-OFFSET(BQ86,0,-4)+1,-COLUMNS($D:BQ)+1,38,1),BN:BN),COUNTIF(OFFSET(BQ86,-OFFSET(BQ86,0,-4)+1,-COLUMNS($J:BQ)+1,38,1),BN:BN),COUNTIF(OFFSET(BQ86,-OFFSET(BQ86,0,-4)+1,-COLUMNS($P:BQ)+1,38,1),BN:BN),COUNTIF(OFFSET(BQ86,-OFFSET(BQ86,0,-4)+1,-COLUMNS($V:BQ)+1,38,1),BN:BN),COUNTIF(OFFSET(BQ86,-OFFSET(BQ86,0,-4)+1,-COLUMNS($AB:BQ)+1,38,1),BN:BN),COUNTIF(OFFSET(BQ86,-OFFSET(BQ86,0,-4)+1,-COLUMNS($AH:BQ)+1,38,1),BN:BN),COUNTIF(OFFSET(BQ86,-OFFSET(BQ86,0,-4)+1,-COLUMNS($AO:BQ)+1,38,1),BN:BN),COUNTIF(OFFSET(BQ86,-OFFSET(BQ86,0,-4)+1,-COLUMNS($AU:BQ)+1,38,1),BN:BN),COUNTIF(OFFSET(BQ86,-OFFSET(BQ86,0,-4)+1,-COLUMNS($BA:BQ)+1,38,1),BN:BN),COUNTIF(OFFSET(BQ86,-OFFSET(BQ86,0,-4)+1,-COLUMNS($BG:BQ)+1,38,1),BN:BN),)</f>
        <v>14</v>
      </c>
      <c r="BR86" s="73">
        <f t="shared" ref="BR86:BR104" ca="1" si="34">BQ:BQ/$BQ$121</f>
        <v>4.6666666666666669E-2</v>
      </c>
    </row>
    <row r="87" spans="2:70" ht="13.5" customHeight="1" outlineLevel="1">
      <c r="B87" s="53">
        <v>2</v>
      </c>
      <c r="C87" s="52"/>
      <c r="D87" s="52" t="str">
        <f t="shared" ca="1" si="24"/>
        <v>ST</v>
      </c>
      <c r="E87" s="42">
        <v>4</v>
      </c>
      <c r="F87" s="42">
        <v>2</v>
      </c>
      <c r="G87" s="42" t="s">
        <v>31</v>
      </c>
      <c r="H87" s="42">
        <v>6</v>
      </c>
      <c r="I87" s="52"/>
      <c r="J87" s="52" t="str">
        <f t="shared" ca="1" si="25"/>
        <v>LA</v>
      </c>
      <c r="K87" s="40">
        <v>2</v>
      </c>
      <c r="L87" s="40">
        <v>3</v>
      </c>
      <c r="M87" s="40" t="s">
        <v>121</v>
      </c>
      <c r="N87" s="40">
        <v>5</v>
      </c>
      <c r="O87" s="52"/>
      <c r="P87" s="52" t="str">
        <f t="shared" ca="1" si="26"/>
        <v>LA</v>
      </c>
      <c r="Q87" s="40">
        <v>0</v>
      </c>
      <c r="R87" s="40">
        <v>5</v>
      </c>
      <c r="S87" s="40" t="s">
        <v>121</v>
      </c>
      <c r="T87" s="40">
        <v>6</v>
      </c>
      <c r="U87" s="52"/>
      <c r="V87" s="52" t="str">
        <f t="shared" ca="1" si="27"/>
        <v>LA</v>
      </c>
      <c r="W87" s="40">
        <v>0</v>
      </c>
      <c r="X87" s="40">
        <v>5</v>
      </c>
      <c r="Y87" s="40" t="s">
        <v>121</v>
      </c>
      <c r="Z87" s="40">
        <v>6</v>
      </c>
      <c r="AA87" s="52"/>
      <c r="AB87" s="52" t="str">
        <f t="shared" ca="1" si="28"/>
        <v>KO</v>
      </c>
      <c r="AC87" s="40">
        <v>0</v>
      </c>
      <c r="AD87" s="40">
        <v>5</v>
      </c>
      <c r="AE87" s="40" t="s">
        <v>121</v>
      </c>
      <c r="AF87" s="40">
        <v>6</v>
      </c>
      <c r="AG87" s="52"/>
      <c r="AH87" s="52" t="str">
        <f t="shared" ca="1" si="29"/>
        <v>IP</v>
      </c>
      <c r="AI87" s="40">
        <v>0</v>
      </c>
      <c r="AJ87" s="40">
        <v>5</v>
      </c>
      <c r="AK87" s="40" t="s">
        <v>121</v>
      </c>
      <c r="AL87" s="40">
        <v>6</v>
      </c>
      <c r="AM87" s="52"/>
      <c r="AN87" s="52"/>
      <c r="AO87" s="52" t="str">
        <f t="shared" ca="1" si="30"/>
        <v>IP</v>
      </c>
      <c r="AP87" s="40">
        <v>0</v>
      </c>
      <c r="AQ87" s="40">
        <v>5</v>
      </c>
      <c r="AR87" s="40" t="s">
        <v>121</v>
      </c>
      <c r="AS87" s="40">
        <v>6</v>
      </c>
      <c r="AT87" s="52"/>
      <c r="AU87" s="52" t="str">
        <f t="shared" ca="1" si="31"/>
        <v>••</v>
      </c>
      <c r="AV87" s="39">
        <v>0</v>
      </c>
      <c r="AW87" s="39">
        <v>6</v>
      </c>
      <c r="AX87" s="39" t="s">
        <v>121</v>
      </c>
      <c r="AY87" s="39">
        <v>7</v>
      </c>
      <c r="AZ87" s="52"/>
      <c r="BA87" s="52" t="str">
        <f t="shared" ca="1" si="32"/>
        <v>••</v>
      </c>
      <c r="BB87" s="39">
        <v>0</v>
      </c>
      <c r="BC87" s="39">
        <v>6</v>
      </c>
      <c r="BD87" s="39" t="s">
        <v>121</v>
      </c>
      <c r="BE87" s="39">
        <v>7</v>
      </c>
      <c r="BF87" s="52"/>
      <c r="BG87" s="52" t="str">
        <f t="shared" ca="1" si="33"/>
        <v>••</v>
      </c>
      <c r="BH87" s="39">
        <v>0</v>
      </c>
      <c r="BI87" s="39">
        <v>0</v>
      </c>
      <c r="BJ87" s="39" t="s">
        <v>33</v>
      </c>
      <c r="BK87" s="39">
        <v>30</v>
      </c>
      <c r="BL87" s="52"/>
      <c r="BM87" s="51">
        <v>2</v>
      </c>
      <c r="BN87" s="75" t="s">
        <v>24</v>
      </c>
      <c r="BO87" s="74">
        <f ca="1">SUM(COUNTIF(OFFSET(BO87,-OFFSET(BO87,0,-2)+1,-COLUMNS($D:BO)+1,38,1),BN:BN),
COUNTIF(OFFSET(BO87,-OFFSET(BO87,0,-2)+1,-COLUMNS($P:BO)+1,38,1),BN:BN),
COUNTIF(OFFSET(BO87,-OFFSET(BO87,0,-2)+1,-COLUMNS($AB:BO)+1,38,1),BN:BN),
COUNTIF(OFFSET(BO87,-OFFSET(BO87,0,-2)+1,-COLUMNS($AO:BO)+1,38,1),BN:BN),
COUNTIF(OFFSET(BO87,-OFFSET(BO87,0,-2)+1,-COLUMNS($BA:BO)+1,38,1),BN:BN),)</f>
        <v>8</v>
      </c>
      <c r="BP87" s="74">
        <f ca="1">SUM(COUNTIF(OFFSET(BP87,-OFFSET(BP87,0,-3)+1,-COLUMNS($J:BP)+1,38,1),BN:BN),
COUNTIF(OFFSET(BP87,-OFFSET(BP87,0,-3)+1,-COLUMNS($V:BP)+1,38,1),BN:BN),
COUNTIF(OFFSET(BP87,-OFFSET(BP87,0,-3)+1,-COLUMNS($AH:BP)+1,38,1),BN:BN),
COUNTIF(OFFSET(BP87,-OFFSET(BP87,0,-3)+1,-COLUMNS($AU:BP)+1,38,1),BN:BN),
COUNTIF(OFFSET(BP87,-OFFSET(BP87,0,-3)+1,-COLUMNS($BG:BP)+1,38,1),BN:BN),)</f>
        <v>2</v>
      </c>
      <c r="BQ87" s="40">
        <f ca="1">SUM(COUNTIF(OFFSET(BQ87,-OFFSET(BQ87,0,-4)+1,-COLUMNS($D:BQ)+1,38,1),BN:BN),COUNTIF(OFFSET(BQ87,-OFFSET(BQ87,0,-4)+1,-COLUMNS($J:BQ)+1,38,1),BN:BN),COUNTIF(OFFSET(BQ87,-OFFSET(BQ87,0,-4)+1,-COLUMNS($P:BQ)+1,38,1),BN:BN),COUNTIF(OFFSET(BQ87,-OFFSET(BQ87,0,-4)+1,-COLUMNS($V:BQ)+1,38,1),BN:BN),COUNTIF(OFFSET(BQ87,-OFFSET(BQ87,0,-4)+1,-COLUMNS($AB:BQ)+1,38,1),BN:BN),COUNTIF(OFFSET(BQ87,-OFFSET(BQ87,0,-4)+1,-COLUMNS($AH:BQ)+1,38,1),BN:BN),COUNTIF(OFFSET(BQ87,-OFFSET(BQ87,0,-4)+1,-COLUMNS($AO:BQ)+1,38,1),BN:BN),COUNTIF(OFFSET(BQ87,-OFFSET(BQ87,0,-4)+1,-COLUMNS($AU:BQ)+1,38,1),BN:BN),COUNTIF(OFFSET(BQ87,-OFFSET(BQ87,0,-4)+1,-COLUMNS($BA:BQ)+1,38,1),BN:BN),COUNTIF(OFFSET(BQ87,-OFFSET(BQ87,0,-4)+1,-COLUMNS($BG:BQ)+1,38,1),BN:BN),)</f>
        <v>10</v>
      </c>
      <c r="BR87" s="73">
        <f t="shared" ca="1" si="34"/>
        <v>3.3333333333333333E-2</v>
      </c>
    </row>
    <row r="88" spans="2:70" ht="13.5" customHeight="1" outlineLevel="1">
      <c r="B88" s="53">
        <v>3</v>
      </c>
      <c r="C88" s="52"/>
      <c r="D88" s="52" t="str">
        <f t="shared" ca="1" si="24"/>
        <v>ST</v>
      </c>
      <c r="E88" s="42"/>
      <c r="F88" s="42"/>
      <c r="G88" s="42"/>
      <c r="H88" s="42"/>
      <c r="I88" s="52"/>
      <c r="J88" s="52" t="str">
        <f t="shared" ca="1" si="25"/>
        <v>TT</v>
      </c>
      <c r="K88" s="40"/>
      <c r="L88" s="40"/>
      <c r="M88" s="40"/>
      <c r="N88" s="40" t="s">
        <v>21</v>
      </c>
      <c r="O88" s="52"/>
      <c r="P88" s="52" t="str">
        <f t="shared" ca="1" si="26"/>
        <v>LA</v>
      </c>
      <c r="Q88" s="40"/>
      <c r="R88" s="40"/>
      <c r="S88" s="40"/>
      <c r="T88" s="40"/>
      <c r="U88" s="52"/>
      <c r="V88" s="52" t="str">
        <f t="shared" ca="1" si="27"/>
        <v>LA</v>
      </c>
      <c r="W88" s="40"/>
      <c r="X88" s="40"/>
      <c r="Y88" s="40"/>
      <c r="Z88" s="40"/>
      <c r="AA88" s="52"/>
      <c r="AB88" s="52" t="str">
        <f t="shared" ca="1" si="28"/>
        <v>KO</v>
      </c>
      <c r="AC88" s="40"/>
      <c r="AD88" s="40"/>
      <c r="AE88" s="40"/>
      <c r="AF88" s="40"/>
      <c r="AG88" s="52"/>
      <c r="AH88" s="52" t="str">
        <f t="shared" ca="1" si="29"/>
        <v>IP</v>
      </c>
      <c r="AI88" s="40"/>
      <c r="AJ88" s="40"/>
      <c r="AK88" s="40"/>
      <c r="AL88" s="40"/>
      <c r="AM88" s="52"/>
      <c r="AN88" s="52"/>
      <c r="AO88" s="52" t="str">
        <f t="shared" ca="1" si="30"/>
        <v>IP</v>
      </c>
      <c r="AP88" s="40"/>
      <c r="AQ88" s="40"/>
      <c r="AR88" s="40"/>
      <c r="AS88" s="40"/>
      <c r="AT88" s="52"/>
      <c r="AU88" s="52" t="str">
        <f t="shared" ca="1" si="31"/>
        <v>••</v>
      </c>
      <c r="AV88" s="39"/>
      <c r="AW88" s="39"/>
      <c r="AX88" s="39"/>
      <c r="AY88" s="39"/>
      <c r="AZ88" s="52"/>
      <c r="BA88" s="52" t="str">
        <f t="shared" ca="1" si="32"/>
        <v>••</v>
      </c>
      <c r="BB88" s="39"/>
      <c r="BC88" s="39"/>
      <c r="BD88" s="39"/>
      <c r="BE88" s="39"/>
      <c r="BF88" s="52"/>
      <c r="BG88" s="52" t="str">
        <f t="shared" ca="1" si="33"/>
        <v>••</v>
      </c>
      <c r="BH88" s="39"/>
      <c r="BI88" s="39"/>
      <c r="BJ88" s="39"/>
      <c r="BK88" s="39"/>
      <c r="BL88" s="52"/>
      <c r="BM88" s="51">
        <v>3</v>
      </c>
      <c r="BN88" s="75" t="s">
        <v>26</v>
      </c>
      <c r="BO88" s="74">
        <f ca="1">SUM(COUNTIF(OFFSET(BO88,-OFFSET(BO88,0,-2)+1,-COLUMNS($D:BO)+1,38,1),BN:BN),
COUNTIF(OFFSET(BO88,-OFFSET(BO88,0,-2)+1,-COLUMNS($P:BO)+1,38,1),BN:BN),
COUNTIF(OFFSET(BO88,-OFFSET(BO88,0,-2)+1,-COLUMNS($AB:BO)+1,38,1),BN:BN),
COUNTIF(OFFSET(BO88,-OFFSET(BO88,0,-2)+1,-COLUMNS($AO:BO)+1,38,1),BN:BN),
COUNTIF(OFFSET(BO88,-OFFSET(BO88,0,-2)+1,-COLUMNS($BA:BO)+1,38,1),BN:BN),)</f>
        <v>7</v>
      </c>
      <c r="BP88" s="74">
        <f ca="1">SUM(COUNTIF(OFFSET(BP88,-OFFSET(BP88,0,-3)+1,-COLUMNS($J:BP)+1,38,1),BN:BN),
COUNTIF(OFFSET(BP88,-OFFSET(BP88,0,-3)+1,-COLUMNS($V:BP)+1,38,1),BN:BN),
COUNTIF(OFFSET(BP88,-OFFSET(BP88,0,-3)+1,-COLUMNS($AH:BP)+1,38,1),BN:BN),
COUNTIF(OFFSET(BP88,-OFFSET(BP88,0,-3)+1,-COLUMNS($AU:BP)+1,38,1),BN:BN),
COUNTIF(OFFSET(BP88,-OFFSET(BP88,0,-3)+1,-COLUMNS($BG:BP)+1,38,1),BN:BN),)</f>
        <v>7</v>
      </c>
      <c r="BQ88" s="40">
        <f ca="1">SUM(COUNTIF(OFFSET(BQ88,-OFFSET(BQ88,0,-4)+1,-COLUMNS($D:BQ)+1,38,1),BN:BN),COUNTIF(OFFSET(BQ88,-OFFSET(BQ88,0,-4)+1,-COLUMNS($J:BQ)+1,38,1),BN:BN),COUNTIF(OFFSET(BQ88,-OFFSET(BQ88,0,-4)+1,-COLUMNS($P:BQ)+1,38,1),BN:BN),COUNTIF(OFFSET(BQ88,-OFFSET(BQ88,0,-4)+1,-COLUMNS($V:BQ)+1,38,1),BN:BN),COUNTIF(OFFSET(BQ88,-OFFSET(BQ88,0,-4)+1,-COLUMNS($AB:BQ)+1,38,1),BN:BN),COUNTIF(OFFSET(BQ88,-OFFSET(BQ88,0,-4)+1,-COLUMNS($AH:BQ)+1,38,1),BN:BN),COUNTIF(OFFSET(BQ88,-OFFSET(BQ88,0,-4)+1,-COLUMNS($AO:BQ)+1,38,1),BN:BN),COUNTIF(OFFSET(BQ88,-OFFSET(BQ88,0,-4)+1,-COLUMNS($AU:BQ)+1,38,1),BN:BN),COUNTIF(OFFSET(BQ88,-OFFSET(BQ88,0,-4)+1,-COLUMNS($BA:BQ)+1,38,1),BN:BN),COUNTIF(OFFSET(BQ88,-OFFSET(BQ88,0,-4)+1,-COLUMNS($BG:BQ)+1,38,1),BN:BN),)</f>
        <v>14</v>
      </c>
      <c r="BR88" s="73">
        <f t="shared" ca="1" si="34"/>
        <v>4.6666666666666669E-2</v>
      </c>
    </row>
    <row r="89" spans="2:70" ht="13.5" customHeight="1" outlineLevel="1">
      <c r="B89" s="53">
        <v>4</v>
      </c>
      <c r="C89" s="52"/>
      <c r="D89" s="52" t="str">
        <f t="shared" ca="1" si="24"/>
        <v>ST</v>
      </c>
      <c r="E89" s="42"/>
      <c r="F89" s="42"/>
      <c r="G89" s="42"/>
      <c r="H89" s="42"/>
      <c r="I89" s="52"/>
      <c r="J89" s="52" t="str">
        <f t="shared" ca="1" si="25"/>
        <v>TT</v>
      </c>
      <c r="K89" s="40"/>
      <c r="L89" s="40"/>
      <c r="M89" s="40"/>
      <c r="N89" s="40"/>
      <c r="O89" s="52"/>
      <c r="P89" s="52" t="str">
        <f t="shared" ca="1" si="26"/>
        <v>LA</v>
      </c>
      <c r="Q89" s="40"/>
      <c r="R89" s="40"/>
      <c r="S89" s="40"/>
      <c r="T89" s="40"/>
      <c r="U89" s="52"/>
      <c r="V89" s="52" t="str">
        <f t="shared" ca="1" si="27"/>
        <v>LA</v>
      </c>
      <c r="W89" s="40"/>
      <c r="X89" s="40"/>
      <c r="Y89" s="40"/>
      <c r="Z89" s="40"/>
      <c r="AA89" s="52"/>
      <c r="AB89" s="52" t="str">
        <f t="shared" ca="1" si="28"/>
        <v>KO</v>
      </c>
      <c r="AC89" s="40"/>
      <c r="AD89" s="40"/>
      <c r="AE89" s="40"/>
      <c r="AF89" s="40"/>
      <c r="AG89" s="52"/>
      <c r="AH89" s="52" t="str">
        <f t="shared" ca="1" si="29"/>
        <v>IP</v>
      </c>
      <c r="AI89" s="40"/>
      <c r="AJ89" s="40"/>
      <c r="AK89" s="40"/>
      <c r="AL89" s="40"/>
      <c r="AM89" s="52"/>
      <c r="AN89" s="52"/>
      <c r="AO89" s="52" t="str">
        <f t="shared" ca="1" si="30"/>
        <v>IP</v>
      </c>
      <c r="AP89" s="40"/>
      <c r="AQ89" s="40"/>
      <c r="AR89" s="40"/>
      <c r="AS89" s="40"/>
      <c r="AT89" s="52"/>
      <c r="AU89" s="52" t="str">
        <f t="shared" ca="1" si="31"/>
        <v>••</v>
      </c>
      <c r="AV89" s="39"/>
      <c r="AW89" s="39"/>
      <c r="AX89" s="39"/>
      <c r="AY89" s="39"/>
      <c r="AZ89" s="52"/>
      <c r="BA89" s="52" t="str">
        <f t="shared" ca="1" si="32"/>
        <v>••</v>
      </c>
      <c r="BB89" s="39"/>
      <c r="BC89" s="39"/>
      <c r="BD89" s="39"/>
      <c r="BE89" s="39"/>
      <c r="BF89" s="52"/>
      <c r="BG89" s="52" t="str">
        <f t="shared" ca="1" si="33"/>
        <v>••</v>
      </c>
      <c r="BH89" s="39"/>
      <c r="BI89" s="39"/>
      <c r="BJ89" s="39"/>
      <c r="BK89" s="39"/>
      <c r="BL89" s="52"/>
      <c r="BM89" s="51">
        <v>4</v>
      </c>
      <c r="BN89" s="75" t="s">
        <v>35</v>
      </c>
      <c r="BO89" s="74">
        <f ca="1">SUM(COUNTIF(OFFSET(BO89,-OFFSET(BO89,0,-2)+1,-COLUMNS($D:BO)+1,38,1),BN:BN),
COUNTIF(OFFSET(BO89,-OFFSET(BO89,0,-2)+1,-COLUMNS($P:BO)+1,38,1),BN:BN),
COUNTIF(OFFSET(BO89,-OFFSET(BO89,0,-2)+1,-COLUMNS($AB:BO)+1,38,1),BN:BN),
COUNTIF(OFFSET(BO89,-OFFSET(BO89,0,-2)+1,-COLUMNS($AO:BO)+1,38,1),BN:BN),
COUNTIF(OFFSET(BO89,-OFFSET(BO89,0,-2)+1,-COLUMNS($BA:BO)+1,38,1),BN:BN),)</f>
        <v>12</v>
      </c>
      <c r="BP89" s="74">
        <f ca="1">SUM(COUNTIF(OFFSET(BP89,-OFFSET(BP89,0,-3)+1,-COLUMNS($J:BP)+1,38,1),BN:BN),
COUNTIF(OFFSET(BP89,-OFFSET(BP89,0,-3)+1,-COLUMNS($V:BP)+1,38,1),BN:BN),
COUNTIF(OFFSET(BP89,-OFFSET(BP89,0,-3)+1,-COLUMNS($AH:BP)+1,38,1),BN:BN),
COUNTIF(OFFSET(BP89,-OFFSET(BP89,0,-3)+1,-COLUMNS($AU:BP)+1,38,1),BN:BN),
COUNTIF(OFFSET(BP89,-OFFSET(BP89,0,-3)+1,-COLUMNS($BG:BP)+1,38,1),BN:BN),)</f>
        <v>4</v>
      </c>
      <c r="BQ89" s="40">
        <f ca="1">SUM(COUNTIF(OFFSET(BQ89,-OFFSET(BQ89,0,-4)+1,-COLUMNS($D:BQ)+1,38,1),BN:BN),COUNTIF(OFFSET(BQ89,-OFFSET(BQ89,0,-4)+1,-COLUMNS($J:BQ)+1,38,1),BN:BN),COUNTIF(OFFSET(BQ89,-OFFSET(BQ89,0,-4)+1,-COLUMNS($P:BQ)+1,38,1),BN:BN),COUNTIF(OFFSET(BQ89,-OFFSET(BQ89,0,-4)+1,-COLUMNS($V:BQ)+1,38,1),BN:BN),COUNTIF(OFFSET(BQ89,-OFFSET(BQ89,0,-4)+1,-COLUMNS($AB:BQ)+1,38,1),BN:BN),COUNTIF(OFFSET(BQ89,-OFFSET(BQ89,0,-4)+1,-COLUMNS($AH:BQ)+1,38,1),BN:BN),COUNTIF(OFFSET(BQ89,-OFFSET(BQ89,0,-4)+1,-COLUMNS($AO:BQ)+1,38,1),BN:BN),COUNTIF(OFFSET(BQ89,-OFFSET(BQ89,0,-4)+1,-COLUMNS($AU:BQ)+1,38,1),BN:BN),COUNTIF(OFFSET(BQ89,-OFFSET(BQ89,0,-4)+1,-COLUMNS($BA:BQ)+1,38,1),BN:BN),COUNTIF(OFFSET(BQ89,-OFFSET(BQ89,0,-4)+1,-COLUMNS($BG:BQ)+1,38,1),BN:BN),)</f>
        <v>16</v>
      </c>
      <c r="BR89" s="73">
        <f t="shared" ca="1" si="34"/>
        <v>5.3333333333333337E-2</v>
      </c>
    </row>
    <row r="90" spans="2:70" ht="13.5" customHeight="1" outlineLevel="1">
      <c r="B90" s="53">
        <v>5</v>
      </c>
      <c r="C90" s="52"/>
      <c r="D90" s="52" t="str">
        <f t="shared" ca="1" si="24"/>
        <v>ST</v>
      </c>
      <c r="E90" s="42"/>
      <c r="F90" s="42"/>
      <c r="G90" s="42"/>
      <c r="H90" s="42"/>
      <c r="I90" s="52"/>
      <c r="J90" s="52" t="str">
        <f t="shared" ca="1" si="25"/>
        <v>TT</v>
      </c>
      <c r="K90" s="40"/>
      <c r="L90" s="40"/>
      <c r="M90" s="40"/>
      <c r="N90" s="40"/>
      <c r="O90" s="52"/>
      <c r="P90" s="52" t="str">
        <f t="shared" ca="1" si="26"/>
        <v>LA</v>
      </c>
      <c r="Q90" s="40"/>
      <c r="R90" s="40"/>
      <c r="S90" s="40"/>
      <c r="T90" s="40"/>
      <c r="U90" s="52"/>
      <c r="V90" s="52" t="str">
        <f t="shared" ca="1" si="27"/>
        <v>LA</v>
      </c>
      <c r="W90" s="40"/>
      <c r="X90" s="40"/>
      <c r="Y90" s="40"/>
      <c r="Z90" s="40"/>
      <c r="AA90" s="52"/>
      <c r="AB90" s="52" t="str">
        <f t="shared" ca="1" si="28"/>
        <v>KO</v>
      </c>
      <c r="AC90" s="40"/>
      <c r="AD90" s="40"/>
      <c r="AE90" s="40"/>
      <c r="AF90" s="40"/>
      <c r="AG90" s="52"/>
      <c r="AH90" s="52" t="str">
        <f t="shared" ca="1" si="29"/>
        <v>IP</v>
      </c>
      <c r="AI90" s="40"/>
      <c r="AJ90" s="40"/>
      <c r="AK90" s="40"/>
      <c r="AL90" s="40"/>
      <c r="AM90" s="52"/>
      <c r="AN90" s="52"/>
      <c r="AO90" s="52" t="str">
        <f t="shared" ca="1" si="30"/>
        <v>IP</v>
      </c>
      <c r="AP90" s="40"/>
      <c r="AQ90" s="40"/>
      <c r="AR90" s="40"/>
      <c r="AS90" s="40"/>
      <c r="AT90" s="52"/>
      <c r="AU90" s="52" t="str">
        <f t="shared" ca="1" si="31"/>
        <v>••</v>
      </c>
      <c r="AV90" s="39"/>
      <c r="AW90" s="39"/>
      <c r="AX90" s="39"/>
      <c r="AY90" s="39"/>
      <c r="AZ90" s="52"/>
      <c r="BA90" s="52" t="str">
        <f t="shared" ca="1" si="32"/>
        <v>••</v>
      </c>
      <c r="BB90" s="39"/>
      <c r="BC90" s="39"/>
      <c r="BD90" s="39"/>
      <c r="BE90" s="39"/>
      <c r="BF90" s="52"/>
      <c r="BG90" s="52" t="str">
        <f t="shared" ca="1" si="33"/>
        <v>••</v>
      </c>
      <c r="BH90" s="39"/>
      <c r="BI90" s="39"/>
      <c r="BJ90" s="39"/>
      <c r="BK90" s="39"/>
      <c r="BL90" s="52"/>
      <c r="BM90" s="51">
        <v>5</v>
      </c>
      <c r="BN90" s="75" t="s">
        <v>21</v>
      </c>
      <c r="BO90" s="74">
        <f ca="1">SUM(COUNTIF(OFFSET(BO90,-OFFSET(BO90,0,-2)+1,-COLUMNS($D:BO)+1,38,1),BN:BN),
COUNTIF(OFFSET(BO90,-OFFSET(BO90,0,-2)+1,-COLUMNS($P:BO)+1,38,1),BN:BN),
COUNTIF(OFFSET(BO90,-OFFSET(BO90,0,-2)+1,-COLUMNS($AB:BO)+1,38,1),BN:BN),
COUNTIF(OFFSET(BO90,-OFFSET(BO90,0,-2)+1,-COLUMNS($AO:BO)+1,38,1),BN:BN),
COUNTIF(OFFSET(BO90,-OFFSET(BO90,0,-2)+1,-COLUMNS($BA:BO)+1,38,1),BN:BN),)</f>
        <v>0</v>
      </c>
      <c r="BP90" s="74">
        <f ca="1">SUM(COUNTIF(OFFSET(BP90,-OFFSET(BP90,0,-3)+1,-COLUMNS($J:BP)+1,38,1),BN:BN),
COUNTIF(OFFSET(BP90,-OFFSET(BP90,0,-3)+1,-COLUMNS($V:BP)+1,38,1),BN:BN),
COUNTIF(OFFSET(BP90,-OFFSET(BP90,0,-3)+1,-COLUMNS($AH:BP)+1,38,1),BN:BN),
COUNTIF(OFFSET(BP90,-OFFSET(BP90,0,-3)+1,-COLUMNS($AU:BP)+1,38,1),BN:BN),
COUNTIF(OFFSET(BP90,-OFFSET(BP90,0,-3)+1,-COLUMNS($BG:BP)+1,38,1),BN:BN),)</f>
        <v>3</v>
      </c>
      <c r="BQ90" s="40">
        <f ca="1">SUM(COUNTIF(OFFSET(BQ90,-OFFSET(BQ90,0,-4)+1,-COLUMNS($D:BQ)+1,38,1),BN:BN),COUNTIF(OFFSET(BQ90,-OFFSET(BQ90,0,-4)+1,-COLUMNS($J:BQ)+1,38,1),BN:BN),COUNTIF(OFFSET(BQ90,-OFFSET(BQ90,0,-4)+1,-COLUMNS($P:BQ)+1,38,1),BN:BN),COUNTIF(OFFSET(BQ90,-OFFSET(BQ90,0,-4)+1,-COLUMNS($V:BQ)+1,38,1),BN:BN),COUNTIF(OFFSET(BQ90,-OFFSET(BQ90,0,-4)+1,-COLUMNS($AB:BQ)+1,38,1),BN:BN),COUNTIF(OFFSET(BQ90,-OFFSET(BQ90,0,-4)+1,-COLUMNS($AH:BQ)+1,38,1),BN:BN),COUNTIF(OFFSET(BQ90,-OFFSET(BQ90,0,-4)+1,-COLUMNS($AO:BQ)+1,38,1),BN:BN),COUNTIF(OFFSET(BQ90,-OFFSET(BQ90,0,-4)+1,-COLUMNS($AU:BQ)+1,38,1),BN:BN),COUNTIF(OFFSET(BQ90,-OFFSET(BQ90,0,-4)+1,-COLUMNS($BA:BQ)+1,38,1),BN:BN),COUNTIF(OFFSET(BQ90,-OFFSET(BQ90,0,-4)+1,-COLUMNS($BG:BQ)+1,38,1),BN:BN),)</f>
        <v>3</v>
      </c>
      <c r="BR90" s="73">
        <f t="shared" ca="1" si="34"/>
        <v>0.01</v>
      </c>
    </row>
    <row r="91" spans="2:70" ht="13.5" customHeight="1" outlineLevel="1">
      <c r="B91" s="53">
        <v>6</v>
      </c>
      <c r="C91" s="52"/>
      <c r="D91" s="52" t="str">
        <f t="shared" ca="1" si="24"/>
        <v>ST</v>
      </c>
      <c r="E91" s="42">
        <v>1</v>
      </c>
      <c r="F91" s="42">
        <v>0</v>
      </c>
      <c r="G91" s="42" t="s">
        <v>121</v>
      </c>
      <c r="H91" s="42">
        <v>1</v>
      </c>
      <c r="I91" s="52"/>
      <c r="J91" s="52" t="str">
        <f t="shared" ca="1" si="25"/>
        <v>ES</v>
      </c>
      <c r="K91" s="78" t="s">
        <v>122</v>
      </c>
      <c r="L91" s="37"/>
      <c r="M91" s="37"/>
      <c r="N91" s="37" t="s">
        <v>45</v>
      </c>
      <c r="O91" s="52"/>
      <c r="P91" s="52" t="str">
        <f t="shared" ca="1" si="26"/>
        <v>LA</v>
      </c>
      <c r="Q91" s="91" t="s">
        <v>123</v>
      </c>
      <c r="R91" s="35"/>
      <c r="S91" s="35"/>
      <c r="T91" s="35" t="s">
        <v>19</v>
      </c>
      <c r="U91" s="52"/>
      <c r="V91" s="52" t="str">
        <f t="shared" ca="1" si="27"/>
        <v>KO</v>
      </c>
      <c r="W91" s="91" t="s">
        <v>124</v>
      </c>
      <c r="X91" s="35"/>
      <c r="Y91" s="35"/>
      <c r="Z91" s="35" t="s">
        <v>24</v>
      </c>
      <c r="AA91" s="52"/>
      <c r="AB91" s="52" t="str">
        <f t="shared" ca="1" si="28"/>
        <v>IP</v>
      </c>
      <c r="AC91" s="91" t="s">
        <v>125</v>
      </c>
      <c r="AD91" s="35"/>
      <c r="AE91" s="35"/>
      <c r="AF91" s="35" t="s">
        <v>26</v>
      </c>
      <c r="AG91" s="52"/>
      <c r="AH91" s="52" t="str">
        <f t="shared" ca="1" si="29"/>
        <v>UI</v>
      </c>
      <c r="AI91" s="91" t="s">
        <v>126</v>
      </c>
      <c r="AJ91" s="35"/>
      <c r="AK91" s="35"/>
      <c r="AL91" s="35" t="s">
        <v>35</v>
      </c>
      <c r="AM91" s="52"/>
      <c r="AN91" s="52"/>
      <c r="AO91" s="52" t="str">
        <f t="shared" ca="1" si="30"/>
        <v>UI</v>
      </c>
      <c r="AP91" s="91" t="s">
        <v>127</v>
      </c>
      <c r="AQ91" s="35"/>
      <c r="AR91" s="35"/>
      <c r="AS91" s="35" t="s">
        <v>35</v>
      </c>
      <c r="AT91" s="52"/>
      <c r="AU91" s="52" t="str">
        <f t="shared" ca="1" si="31"/>
        <v>••</v>
      </c>
      <c r="AV91" s="39"/>
      <c r="AW91" s="39"/>
      <c r="AX91" s="39"/>
      <c r="AY91" s="39"/>
      <c r="AZ91" s="52"/>
      <c r="BA91" s="52" t="str">
        <f t="shared" ca="1" si="32"/>
        <v>••</v>
      </c>
      <c r="BB91" s="39"/>
      <c r="BC91" s="39"/>
      <c r="BD91" s="39"/>
      <c r="BE91" s="39"/>
      <c r="BF91" s="52"/>
      <c r="BG91" s="52" t="str">
        <f t="shared" ca="1" si="33"/>
        <v>••</v>
      </c>
      <c r="BH91" s="39"/>
      <c r="BI91" s="39"/>
      <c r="BJ91" s="39"/>
      <c r="BK91" s="39"/>
      <c r="BL91" s="52"/>
      <c r="BM91" s="51">
        <v>6</v>
      </c>
      <c r="BN91" s="75" t="s">
        <v>37</v>
      </c>
      <c r="BO91" s="74">
        <f ca="1">SUM(COUNTIF(OFFSET(BO91,-OFFSET(BO91,0,-2)+1,-COLUMNS($D:BO)+1,38,1),BN:BN),
COUNTIF(OFFSET(BO91,-OFFSET(BO91,0,-2)+1,-COLUMNS($P:BO)+1,38,1),BN:BN),
COUNTIF(OFFSET(BO91,-OFFSET(BO91,0,-2)+1,-COLUMNS($AB:BO)+1,38,1),BN:BN),
COUNTIF(OFFSET(BO91,-OFFSET(BO91,0,-2)+1,-COLUMNS($AO:BO)+1,38,1),BN:BN),
COUNTIF(OFFSET(BO91,-OFFSET(BO91,0,-2)+1,-COLUMNS($BA:BO)+1,38,1),BN:BN),)</f>
        <v>0</v>
      </c>
      <c r="BP91" s="74">
        <f ca="1">SUM(COUNTIF(OFFSET(BP91,-OFFSET(BP91,0,-3)+1,-COLUMNS($J:BP)+1,38,1),BN:BN),
COUNTIF(OFFSET(BP91,-OFFSET(BP91,0,-3)+1,-COLUMNS($V:BP)+1,38,1),BN:BN),
COUNTIF(OFFSET(BP91,-OFFSET(BP91,0,-3)+1,-COLUMNS($AH:BP)+1,38,1),BN:BN),
COUNTIF(OFFSET(BP91,-OFFSET(BP91,0,-3)+1,-COLUMNS($AU:BP)+1,38,1),BN:BN),
COUNTIF(OFFSET(BP91,-OFFSET(BP91,0,-3)+1,-COLUMNS($BG:BP)+1,38,1),BN:BN),)</f>
        <v>0</v>
      </c>
      <c r="BQ91" s="40">
        <f ca="1">SUM(COUNTIF(OFFSET(BQ91,-OFFSET(BQ91,0,-4)+1,-COLUMNS($D:BQ)+1,38,1),BN:BN),COUNTIF(OFFSET(BQ91,-OFFSET(BQ91,0,-4)+1,-COLUMNS($J:BQ)+1,38,1),BN:BN),COUNTIF(OFFSET(BQ91,-OFFSET(BQ91,0,-4)+1,-COLUMNS($P:BQ)+1,38,1),BN:BN),COUNTIF(OFFSET(BQ91,-OFFSET(BQ91,0,-4)+1,-COLUMNS($V:BQ)+1,38,1),BN:BN),COUNTIF(OFFSET(BQ91,-OFFSET(BQ91,0,-4)+1,-COLUMNS($AB:BQ)+1,38,1),BN:BN),COUNTIF(OFFSET(BQ91,-OFFSET(BQ91,0,-4)+1,-COLUMNS($AH:BQ)+1,38,1),BN:BN),COUNTIF(OFFSET(BQ91,-OFFSET(BQ91,0,-4)+1,-COLUMNS($AO:BQ)+1,38,1),BN:BN),COUNTIF(OFFSET(BQ91,-OFFSET(BQ91,0,-4)+1,-COLUMNS($AU:BQ)+1,38,1),BN:BN),COUNTIF(OFFSET(BQ91,-OFFSET(BQ91,0,-4)+1,-COLUMNS($BA:BQ)+1,38,1),BN:BN),COUNTIF(OFFSET(BQ91,-OFFSET(BQ91,0,-4)+1,-COLUMNS($BG:BQ)+1,38,1),BN:BN),)</f>
        <v>0</v>
      </c>
      <c r="BR91" s="73">
        <f t="shared" ca="1" si="34"/>
        <v>0</v>
      </c>
    </row>
    <row r="92" spans="2:70" ht="13.5" customHeight="1" outlineLevel="1">
      <c r="B92" s="53">
        <v>7</v>
      </c>
      <c r="C92" s="52"/>
      <c r="D92" s="52" t="str">
        <f t="shared" ca="1" si="24"/>
        <v>KO</v>
      </c>
      <c r="E92" s="91" t="s">
        <v>128</v>
      </c>
      <c r="F92" s="35"/>
      <c r="G92" s="35"/>
      <c r="H92" s="35" t="s">
        <v>24</v>
      </c>
      <c r="I92" s="52"/>
      <c r="J92" s="52" t="str">
        <f t="shared" ca="1" si="25"/>
        <v>ES</v>
      </c>
      <c r="K92" s="42">
        <v>2</v>
      </c>
      <c r="L92" s="42">
        <v>2</v>
      </c>
      <c r="M92" s="42" t="s">
        <v>121</v>
      </c>
      <c r="N92" s="42">
        <v>4</v>
      </c>
      <c r="O92" s="52"/>
      <c r="P92" s="52" t="str">
        <f t="shared" ca="1" si="26"/>
        <v>LA</v>
      </c>
      <c r="Q92" s="40">
        <v>2</v>
      </c>
      <c r="R92" s="40">
        <v>0</v>
      </c>
      <c r="S92" s="40" t="s">
        <v>31</v>
      </c>
      <c r="T92" s="40">
        <v>2</v>
      </c>
      <c r="U92" s="52"/>
      <c r="V92" s="52" t="str">
        <f t="shared" ca="1" si="27"/>
        <v>KO</v>
      </c>
      <c r="W92" s="40">
        <v>2</v>
      </c>
      <c r="X92" s="40">
        <v>0</v>
      </c>
      <c r="Y92" s="40" t="s">
        <v>31</v>
      </c>
      <c r="Z92" s="40">
        <v>2</v>
      </c>
      <c r="AA92" s="52"/>
      <c r="AB92" s="52" t="str">
        <f t="shared" ca="1" si="28"/>
        <v>IP</v>
      </c>
      <c r="AC92" s="40">
        <v>2</v>
      </c>
      <c r="AD92" s="40">
        <v>0</v>
      </c>
      <c r="AE92" s="40" t="s">
        <v>31</v>
      </c>
      <c r="AF92" s="40">
        <v>2</v>
      </c>
      <c r="AG92" s="52"/>
      <c r="AH92" s="52" t="str">
        <f t="shared" ca="1" si="29"/>
        <v>UI</v>
      </c>
      <c r="AI92" s="40">
        <v>0</v>
      </c>
      <c r="AJ92" s="40">
        <v>2</v>
      </c>
      <c r="AK92" s="40" t="s">
        <v>121</v>
      </c>
      <c r="AL92" s="40">
        <v>2</v>
      </c>
      <c r="AM92" s="52"/>
      <c r="AN92" s="52"/>
      <c r="AO92" s="52" t="str">
        <f t="shared" ca="1" si="30"/>
        <v>UI</v>
      </c>
      <c r="AP92" s="40">
        <v>0</v>
      </c>
      <c r="AQ92" s="40">
        <v>4</v>
      </c>
      <c r="AR92" s="40" t="s">
        <v>121</v>
      </c>
      <c r="AS92" s="40">
        <v>4</v>
      </c>
      <c r="AT92" s="52"/>
      <c r="AU92" s="52" t="str">
        <f t="shared" ca="1" si="31"/>
        <v>EK</v>
      </c>
      <c r="AV92" s="78" t="s">
        <v>129</v>
      </c>
      <c r="AW92" s="37"/>
      <c r="AX92" s="37"/>
      <c r="AY92" s="37" t="s">
        <v>43</v>
      </c>
      <c r="AZ92" s="52"/>
      <c r="BA92" s="52" t="str">
        <f t="shared" ca="1" si="32"/>
        <v>KO</v>
      </c>
      <c r="BB92" s="93" t="s">
        <v>130</v>
      </c>
      <c r="BC92" s="92"/>
      <c r="BD92" s="92" t="s">
        <v>46</v>
      </c>
      <c r="BE92" s="92" t="s">
        <v>24</v>
      </c>
      <c r="BF92" s="52"/>
      <c r="BG92" s="52" t="str">
        <f t="shared" ca="1" si="33"/>
        <v>••</v>
      </c>
      <c r="BH92" s="39"/>
      <c r="BI92" s="39"/>
      <c r="BJ92" s="39"/>
      <c r="BK92" s="39"/>
      <c r="BL92" s="52"/>
      <c r="BM92" s="51">
        <v>7</v>
      </c>
      <c r="BN92" s="71" t="s">
        <v>29</v>
      </c>
      <c r="BO92" s="70">
        <f ca="1">SUM(COUNTIF(OFFSET(BO92,-OFFSET(BO92,0,-2)+1,-COLUMNS($D:BO)+1,38,1),BN:BN),
COUNTIF(OFFSET(BO92,-OFFSET(BO92,0,-2)+1,-COLUMNS($P:BO)+1,38,1),BN:BN),
COUNTIF(OFFSET(BO92,-OFFSET(BO92,0,-2)+1,-COLUMNS($AB:BO)+1,38,1),BN:BN),
COUNTIF(OFFSET(BO92,-OFFSET(BO92,0,-2)+1,-COLUMNS($AO:BO)+1,38,1),BN:BN),
COUNTIF(OFFSET(BO92,-OFFSET(BO92,0,-2)+1,-COLUMNS($BA:BO)+1,38,1),BN:BN),)</f>
        <v>6</v>
      </c>
      <c r="BP92" s="70">
        <f ca="1">SUM(COUNTIF(OFFSET(BP92,-OFFSET(BP92,0,-3)+1,-COLUMNS($J:BP)+1,38,1),BN:BN),
COUNTIF(OFFSET(BP92,-OFFSET(BP92,0,-3)+1,-COLUMNS($V:BP)+1,38,1),BN:BN),
COUNTIF(OFFSET(BP92,-OFFSET(BP92,0,-3)+1,-COLUMNS($AH:BP)+1,38,1),BN:BN),
COUNTIF(OFFSET(BP92,-OFFSET(BP92,0,-3)+1,-COLUMNS($AU:BP)+1,38,1),BN:BN),
COUNTIF(OFFSET(BP92,-OFFSET(BP92,0,-3)+1,-COLUMNS($BG:BP)+1,38,1),BN:BN),)</f>
        <v>36</v>
      </c>
      <c r="BQ92" s="39">
        <f ca="1">SUM(COUNTIF(OFFSET(BQ92,-OFFSET(BQ92,0,-4)+1,-COLUMNS($D:BQ)+1,38,1),BN:BN),COUNTIF(OFFSET(BQ92,-OFFSET(BQ92,0,-4)+1,-COLUMNS($J:BQ)+1,38,1),BN:BN),COUNTIF(OFFSET(BQ92,-OFFSET(BQ92,0,-4)+1,-COLUMNS($P:BQ)+1,38,1),BN:BN),COUNTIF(OFFSET(BQ92,-OFFSET(BQ92,0,-4)+1,-COLUMNS($V:BQ)+1,38,1),BN:BN),COUNTIF(OFFSET(BQ92,-OFFSET(BQ92,0,-4)+1,-COLUMNS($AB:BQ)+1,38,1),BN:BN),COUNTIF(OFFSET(BQ92,-OFFSET(BQ92,0,-4)+1,-COLUMNS($AH:BQ)+1,38,1),BN:BN),COUNTIF(OFFSET(BQ92,-OFFSET(BQ92,0,-4)+1,-COLUMNS($AO:BQ)+1,38,1),BN:BN),COUNTIF(OFFSET(BQ92,-OFFSET(BQ92,0,-4)+1,-COLUMNS($AU:BQ)+1,38,1),BN:BN),COUNTIF(OFFSET(BQ92,-OFFSET(BQ92,0,-4)+1,-COLUMNS($BA:BQ)+1,38,1),BN:BN),COUNTIF(OFFSET(BQ92,-OFFSET(BQ92,0,-4)+1,-COLUMNS($BG:BQ)+1,38,1),BN:BN),)</f>
        <v>42</v>
      </c>
      <c r="BR92" s="69">
        <f t="shared" ca="1" si="34"/>
        <v>0.14000000000000001</v>
      </c>
    </row>
    <row r="93" spans="2:70" ht="13.5" customHeight="1" outlineLevel="1">
      <c r="B93" s="53">
        <v>8</v>
      </c>
      <c r="C93" s="52"/>
      <c r="D93" s="52" t="str">
        <f t="shared" ca="1" si="24"/>
        <v>ET</v>
      </c>
      <c r="E93" s="68" t="s">
        <v>131</v>
      </c>
      <c r="F93" s="67"/>
      <c r="G93" s="67"/>
      <c r="H93" s="67" t="s">
        <v>54</v>
      </c>
      <c r="I93" s="52"/>
      <c r="J93" s="52" t="str">
        <f t="shared" ca="1" si="25"/>
        <v>ES</v>
      </c>
      <c r="K93" s="42"/>
      <c r="L93" s="42"/>
      <c r="M93" s="42"/>
      <c r="N93" s="42"/>
      <c r="O93" s="52"/>
      <c r="P93" s="52" t="str">
        <f t="shared" ca="1" si="26"/>
        <v>ES</v>
      </c>
      <c r="Q93" s="78" t="s">
        <v>132</v>
      </c>
      <c r="R93" s="37"/>
      <c r="S93" s="37"/>
      <c r="T93" s="37" t="s">
        <v>45</v>
      </c>
      <c r="U93" s="52"/>
      <c r="V93" s="52" t="str">
        <f t="shared" ca="1" si="27"/>
        <v>ES</v>
      </c>
      <c r="W93" s="78" t="s">
        <v>133</v>
      </c>
      <c r="X93" s="37"/>
      <c r="Y93" s="37"/>
      <c r="Z93" s="37" t="s">
        <v>45</v>
      </c>
      <c r="AA93" s="52"/>
      <c r="AB93" s="52" t="str">
        <f t="shared" ca="1" si="28"/>
        <v>UI</v>
      </c>
      <c r="AC93" s="91" t="s">
        <v>134</v>
      </c>
      <c r="AD93" s="35"/>
      <c r="AE93" s="35"/>
      <c r="AF93" s="35" t="s">
        <v>35</v>
      </c>
      <c r="AG93" s="52"/>
      <c r="AH93" s="52" t="str">
        <f t="shared" ca="1" si="29"/>
        <v>UI</v>
      </c>
      <c r="AI93" s="91" t="s">
        <v>135</v>
      </c>
      <c r="AJ93" s="35"/>
      <c r="AK93" s="35"/>
      <c r="AL93" s="35" t="s">
        <v>35</v>
      </c>
      <c r="AM93" s="52"/>
      <c r="AN93" s="52"/>
      <c r="AO93" s="52" t="str">
        <f t="shared" ca="1" si="30"/>
        <v>UI</v>
      </c>
      <c r="AP93" s="40"/>
      <c r="AQ93" s="40"/>
      <c r="AR93" s="40"/>
      <c r="AS93" s="40"/>
      <c r="AT93" s="52"/>
      <c r="AU93" s="52" t="str">
        <f t="shared" ca="1" si="31"/>
        <v>EK</v>
      </c>
      <c r="AV93" s="42">
        <v>4</v>
      </c>
      <c r="AW93" s="42">
        <v>0</v>
      </c>
      <c r="AX93" s="42" t="s">
        <v>121</v>
      </c>
      <c r="AY93" s="42">
        <v>4</v>
      </c>
      <c r="AZ93" s="52"/>
      <c r="BA93" s="52" t="str">
        <f t="shared" ca="1" si="32"/>
        <v>KO</v>
      </c>
      <c r="BB93" s="90">
        <v>2</v>
      </c>
      <c r="BC93" s="90">
        <v>0</v>
      </c>
      <c r="BD93" s="90" t="s">
        <v>121</v>
      </c>
      <c r="BE93" s="90">
        <v>2</v>
      </c>
      <c r="BF93" s="52"/>
      <c r="BG93" s="52" t="str">
        <f t="shared" ca="1" si="33"/>
        <v>••</v>
      </c>
      <c r="BH93" s="39"/>
      <c r="BI93" s="39"/>
      <c r="BJ93" s="39"/>
      <c r="BK93" s="39"/>
      <c r="BL93" s="52"/>
      <c r="BM93" s="51">
        <v>8</v>
      </c>
      <c r="BN93" s="66" t="s">
        <v>40</v>
      </c>
      <c r="BO93" s="65">
        <f ca="1">SUM(COUNTIF(OFFSET(BO93,-OFFSET(BO93,0,-2)+1,-COLUMNS($D:BO)+1,38,1),BN:BN),
COUNTIF(OFFSET(BO93,-OFFSET(BO93,0,-2)+1,-COLUMNS($P:BO)+1,38,1),BN:BN),
COUNTIF(OFFSET(BO93,-OFFSET(BO93,0,-2)+1,-COLUMNS($AB:BO)+1,38,1),BN:BN),
COUNTIF(OFFSET(BO93,-OFFSET(BO93,0,-2)+1,-COLUMNS($AO:BO)+1,38,1),BN:BN),
COUNTIF(OFFSET(BO93,-OFFSET(BO93,0,-2)+1,-COLUMNS($BA:BO)+1,38,1),BN:BN),)</f>
        <v>4</v>
      </c>
      <c r="BP93" s="65">
        <f ca="1">SUM(COUNTIF(OFFSET(BP93,-OFFSET(BP93,0,-3)+1,-COLUMNS($J:BP)+1,38,1),BN:BN),
COUNTIF(OFFSET(BP93,-OFFSET(BP93,0,-3)+1,-COLUMNS($V:BP)+1,38,1),BN:BN),
COUNTIF(OFFSET(BP93,-OFFSET(BP93,0,-3)+1,-COLUMNS($AH:BP)+1,38,1),BN:BN),
COUNTIF(OFFSET(BP93,-OFFSET(BP93,0,-3)+1,-COLUMNS($AU:BP)+1,38,1),BN:BN),
COUNTIF(OFFSET(BP93,-OFFSET(BP93,0,-3)+1,-COLUMNS($BG:BP)+1,38,1),BN:BN),)</f>
        <v>2</v>
      </c>
      <c r="BQ93" s="42">
        <f ca="1">SUM(COUNTIF(OFFSET(BQ93,-OFFSET(BQ93,0,-4)+1,-COLUMNS($D:BQ)+1,38,1),BN:BN),COUNTIF(OFFSET(BQ93,-OFFSET(BQ93,0,-4)+1,-COLUMNS($J:BQ)+1,38,1),BN:BN),COUNTIF(OFFSET(BQ93,-OFFSET(BQ93,0,-4)+1,-COLUMNS($P:BQ)+1,38,1),BN:BN),COUNTIF(OFFSET(BQ93,-OFFSET(BQ93,0,-4)+1,-COLUMNS($V:BQ)+1,38,1),BN:BN),COUNTIF(OFFSET(BQ93,-OFFSET(BQ93,0,-4)+1,-COLUMNS($AB:BQ)+1,38,1),BN:BN),COUNTIF(OFFSET(BQ93,-OFFSET(BQ93,0,-4)+1,-COLUMNS($AH:BQ)+1,38,1),BN:BN),COUNTIF(OFFSET(BQ93,-OFFSET(BQ93,0,-4)+1,-COLUMNS($AO:BQ)+1,38,1),BN:BN),COUNTIF(OFFSET(BQ93,-OFFSET(BQ93,0,-4)+1,-COLUMNS($AU:BQ)+1,38,1),BN:BN),COUNTIF(OFFSET(BQ93,-OFFSET(BQ93,0,-4)+1,-COLUMNS($BA:BQ)+1,38,1),BN:BN),COUNTIF(OFFSET(BQ93,-OFFSET(BQ93,0,-4)+1,-COLUMNS($BG:BQ)+1,38,1),BN:BN),)</f>
        <v>6</v>
      </c>
      <c r="BR93" s="64">
        <f t="shared" ca="1" si="34"/>
        <v>0.02</v>
      </c>
    </row>
    <row r="94" spans="2:70" ht="13.5" customHeight="1" outlineLevel="1">
      <c r="B94" s="53">
        <v>9</v>
      </c>
      <c r="C94" s="52"/>
      <c r="D94" s="52" t="str">
        <f t="shared" ca="1" si="24"/>
        <v>ET</v>
      </c>
      <c r="E94" s="63">
        <v>2</v>
      </c>
      <c r="F94" s="63">
        <v>1</v>
      </c>
      <c r="G94" s="63" t="s">
        <v>31</v>
      </c>
      <c r="H94" s="63">
        <v>3</v>
      </c>
      <c r="I94" s="52"/>
      <c r="J94" s="52" t="str">
        <f t="shared" ca="1" si="25"/>
        <v>ES</v>
      </c>
      <c r="K94" s="42">
        <v>1</v>
      </c>
      <c r="L94" s="42">
        <v>0</v>
      </c>
      <c r="M94" s="42" t="s">
        <v>121</v>
      </c>
      <c r="N94" s="42">
        <v>1</v>
      </c>
      <c r="O94" s="52"/>
      <c r="P94" s="52" t="str">
        <f t="shared" ca="1" si="26"/>
        <v>ES</v>
      </c>
      <c r="Q94" s="42">
        <v>3</v>
      </c>
      <c r="R94" s="42">
        <v>3</v>
      </c>
      <c r="S94" s="42" t="s">
        <v>31</v>
      </c>
      <c r="T94" s="42">
        <v>6</v>
      </c>
      <c r="U94" s="52"/>
      <c r="V94" s="52" t="str">
        <f t="shared" ca="1" si="27"/>
        <v>ES</v>
      </c>
      <c r="W94" s="42">
        <v>2</v>
      </c>
      <c r="X94" s="42">
        <v>2</v>
      </c>
      <c r="Y94" s="42" t="s">
        <v>31</v>
      </c>
      <c r="Z94" s="42">
        <v>4</v>
      </c>
      <c r="AA94" s="52"/>
      <c r="AB94" s="52" t="str">
        <f t="shared" ca="1" si="28"/>
        <v>UI</v>
      </c>
      <c r="AC94" s="40">
        <v>2</v>
      </c>
      <c r="AD94" s="40">
        <v>0</v>
      </c>
      <c r="AE94" s="40" t="s">
        <v>121</v>
      </c>
      <c r="AF94" s="40">
        <v>2</v>
      </c>
      <c r="AG94" s="52"/>
      <c r="AH94" s="52" t="str">
        <f t="shared" ca="1" si="29"/>
        <v>UI</v>
      </c>
      <c r="AI94" s="40">
        <v>2</v>
      </c>
      <c r="AJ94" s="40">
        <v>0</v>
      </c>
      <c r="AK94" s="40" t="s">
        <v>31</v>
      </c>
      <c r="AL94" s="40">
        <v>2</v>
      </c>
      <c r="AM94" s="52"/>
      <c r="AN94" s="52"/>
      <c r="AO94" s="52" t="str">
        <f t="shared" ca="1" si="30"/>
        <v>UI</v>
      </c>
      <c r="AP94" s="40"/>
      <c r="AQ94" s="40"/>
      <c r="AR94" s="40"/>
      <c r="AS94" s="40"/>
      <c r="AT94" s="52"/>
      <c r="AU94" s="52" t="str">
        <f t="shared" ca="1" si="31"/>
        <v>EK</v>
      </c>
      <c r="AV94" s="42"/>
      <c r="AW94" s="42"/>
      <c r="AX94" s="42" t="s">
        <v>46</v>
      </c>
      <c r="AY94" s="42"/>
      <c r="AZ94" s="52"/>
      <c r="BA94" s="52" t="str">
        <f t="shared" ca="1" si="32"/>
        <v>UI</v>
      </c>
      <c r="BB94" s="93" t="s">
        <v>136</v>
      </c>
      <c r="BC94" s="92"/>
      <c r="BD94" s="92"/>
      <c r="BE94" s="92" t="s">
        <v>35</v>
      </c>
      <c r="BF94" s="52"/>
      <c r="BG94" s="52" t="str">
        <f t="shared" ca="1" si="33"/>
        <v>••</v>
      </c>
      <c r="BH94" s="39"/>
      <c r="BI94" s="39"/>
      <c r="BJ94" s="39"/>
      <c r="BK94" s="39"/>
      <c r="BL94" s="52"/>
      <c r="BM94" s="51">
        <v>9</v>
      </c>
      <c r="BN94" s="66" t="s">
        <v>43</v>
      </c>
      <c r="BO94" s="65">
        <f ca="1">SUM(COUNTIF(OFFSET(BO94,-OFFSET(BO94,0,-2)+1,-COLUMNS($D:BO)+1,38,1),BN:BN),
COUNTIF(OFFSET(BO94,-OFFSET(BO94,0,-2)+1,-COLUMNS($P:BO)+1,38,1),BN:BN),
COUNTIF(OFFSET(BO94,-OFFSET(BO94,0,-2)+1,-COLUMNS($AB:BO)+1,38,1),BN:BN),
COUNTIF(OFFSET(BO94,-OFFSET(BO94,0,-2)+1,-COLUMNS($AO:BO)+1,38,1),BN:BN),
COUNTIF(OFFSET(BO94,-OFFSET(BO94,0,-2)+1,-COLUMNS($BA:BO)+1,38,1),BN:BN),)</f>
        <v>11</v>
      </c>
      <c r="BP94" s="65">
        <f ca="1">SUM(COUNTIF(OFFSET(BP94,-OFFSET(BP94,0,-3)+1,-COLUMNS($J:BP)+1,38,1),BN:BN),
COUNTIF(OFFSET(BP94,-OFFSET(BP94,0,-3)+1,-COLUMNS($V:BP)+1,38,1),BN:BN),
COUNTIF(OFFSET(BP94,-OFFSET(BP94,0,-3)+1,-COLUMNS($AH:BP)+1,38,1),BN:BN),
COUNTIF(OFFSET(BP94,-OFFSET(BP94,0,-3)+1,-COLUMNS($AU:BP)+1,38,1),BN:BN),
COUNTIF(OFFSET(BP94,-OFFSET(BP94,0,-3)+1,-COLUMNS($BG:BP)+1,38,1),BN:BN),)</f>
        <v>9</v>
      </c>
      <c r="BQ94" s="42">
        <f ca="1">SUM(COUNTIF(OFFSET(BQ94,-OFFSET(BQ94,0,-4)+1,-COLUMNS($D:BQ)+1,38,1),BN:BN),COUNTIF(OFFSET(BQ94,-OFFSET(BQ94,0,-4)+1,-COLUMNS($J:BQ)+1,38,1),BN:BN),COUNTIF(OFFSET(BQ94,-OFFSET(BQ94,0,-4)+1,-COLUMNS($P:BQ)+1,38,1),BN:BN),COUNTIF(OFFSET(BQ94,-OFFSET(BQ94,0,-4)+1,-COLUMNS($V:BQ)+1,38,1),BN:BN),COUNTIF(OFFSET(BQ94,-OFFSET(BQ94,0,-4)+1,-COLUMNS($AB:BQ)+1,38,1),BN:BN),COUNTIF(OFFSET(BQ94,-OFFSET(BQ94,0,-4)+1,-COLUMNS($AH:BQ)+1,38,1),BN:BN),COUNTIF(OFFSET(BQ94,-OFFSET(BQ94,0,-4)+1,-COLUMNS($AO:BQ)+1,38,1),BN:BN),COUNTIF(OFFSET(BQ94,-OFFSET(BQ94,0,-4)+1,-COLUMNS($AU:BQ)+1,38,1),BN:BN),COUNTIF(OFFSET(BQ94,-OFFSET(BQ94,0,-4)+1,-COLUMNS($BA:BQ)+1,38,1),BN:BN),COUNTIF(OFFSET(BQ94,-OFFSET(BQ94,0,-4)+1,-COLUMNS($BG:BQ)+1,38,1),BN:BN),)</f>
        <v>20</v>
      </c>
      <c r="BR94" s="64">
        <f t="shared" ca="1" si="34"/>
        <v>6.6666666666666666E-2</v>
      </c>
    </row>
    <row r="95" spans="2:70" ht="13.5" customHeight="1" outlineLevel="1">
      <c r="B95" s="53">
        <v>10</v>
      </c>
      <c r="C95" s="52"/>
      <c r="D95" s="52" t="str">
        <f t="shared" ca="1" si="24"/>
        <v>ET</v>
      </c>
      <c r="E95" s="63"/>
      <c r="F95" s="63"/>
      <c r="G95" s="63"/>
      <c r="H95" s="63"/>
      <c r="I95" s="52"/>
      <c r="J95" s="52" t="str">
        <f t="shared" ca="1" si="25"/>
        <v>EO</v>
      </c>
      <c r="K95" s="78" t="s">
        <v>137</v>
      </c>
      <c r="L95" s="37"/>
      <c r="M95" s="37"/>
      <c r="N95" s="37" t="s">
        <v>39</v>
      </c>
      <c r="O95" s="52"/>
      <c r="P95" s="52" t="str">
        <f t="shared" ca="1" si="26"/>
        <v>ES</v>
      </c>
      <c r="Q95" s="42"/>
      <c r="R95" s="42"/>
      <c r="S95" s="42"/>
      <c r="T95" s="42"/>
      <c r="U95" s="52"/>
      <c r="V95" s="52" t="str">
        <f t="shared" ca="1" si="27"/>
        <v>ES</v>
      </c>
      <c r="W95" s="42"/>
      <c r="X95" s="42"/>
      <c r="Y95" s="42"/>
      <c r="Z95" s="42"/>
      <c r="AA95" s="52"/>
      <c r="AB95" s="52" t="str">
        <f t="shared" ca="1" si="28"/>
        <v>EK</v>
      </c>
      <c r="AC95" s="78" t="s">
        <v>138</v>
      </c>
      <c r="AD95" s="37"/>
      <c r="AE95" s="37"/>
      <c r="AF95" s="37" t="s">
        <v>43</v>
      </c>
      <c r="AG95" s="52"/>
      <c r="AH95" s="52" t="str">
        <f t="shared" ca="1" si="29"/>
        <v>IP</v>
      </c>
      <c r="AI95" s="91" t="s">
        <v>139</v>
      </c>
      <c r="AJ95" s="35"/>
      <c r="AK95" s="35"/>
      <c r="AL95" s="35" t="s">
        <v>26</v>
      </c>
      <c r="AM95" s="52"/>
      <c r="AN95" s="52"/>
      <c r="AO95" s="52" t="str">
        <f t="shared" ca="1" si="30"/>
        <v>EK</v>
      </c>
      <c r="AP95" s="78" t="s">
        <v>129</v>
      </c>
      <c r="AQ95" s="37"/>
      <c r="AR95" s="37"/>
      <c r="AS95" s="37" t="s">
        <v>43</v>
      </c>
      <c r="AT95" s="52"/>
      <c r="AU95" s="52" t="str">
        <f t="shared" ca="1" si="31"/>
        <v>EK</v>
      </c>
      <c r="AV95" s="42"/>
      <c r="AW95" s="42"/>
      <c r="AX95" s="42"/>
      <c r="AY95" s="42"/>
      <c r="AZ95" s="52"/>
      <c r="BA95" s="52" t="str">
        <f t="shared" ca="1" si="32"/>
        <v>UI</v>
      </c>
      <c r="BB95" s="90">
        <v>2</v>
      </c>
      <c r="BC95" s="90">
        <v>0</v>
      </c>
      <c r="BD95" s="90" t="s">
        <v>31</v>
      </c>
      <c r="BE95" s="90">
        <v>2</v>
      </c>
      <c r="BF95" s="52"/>
      <c r="BG95" s="52" t="str">
        <f t="shared" ca="1" si="33"/>
        <v>••</v>
      </c>
      <c r="BH95" s="39"/>
      <c r="BI95" s="39"/>
      <c r="BJ95" s="39"/>
      <c r="BK95" s="39"/>
      <c r="BL95" s="52"/>
      <c r="BM95" s="51">
        <v>10</v>
      </c>
      <c r="BN95" s="66" t="s">
        <v>45</v>
      </c>
      <c r="BO95" s="65">
        <f ca="1">SUM(COUNTIF(OFFSET(BO95,-OFFSET(BO95,0,-2)+1,-COLUMNS($D:BO)+1,38,1),BN:BN),
COUNTIF(OFFSET(BO95,-OFFSET(BO95,0,-2)+1,-COLUMNS($P:BO)+1,38,1),BN:BN),
COUNTIF(OFFSET(BO95,-OFFSET(BO95,0,-2)+1,-COLUMNS($AB:BO)+1,38,1),BN:BN),
COUNTIF(OFFSET(BO95,-OFFSET(BO95,0,-2)+1,-COLUMNS($AO:BO)+1,38,1),BN:BN),
COUNTIF(OFFSET(BO95,-OFFSET(BO95,0,-2)+1,-COLUMNS($BA:BO)+1,38,1),BN:BN),)</f>
        <v>14</v>
      </c>
      <c r="BP95" s="65">
        <f ca="1">SUM(COUNTIF(OFFSET(BP95,-OFFSET(BP95,0,-3)+1,-COLUMNS($J:BP)+1,38,1),BN:BN),
COUNTIF(OFFSET(BP95,-OFFSET(BP95,0,-3)+1,-COLUMNS($V:BP)+1,38,1),BN:BN),
COUNTIF(OFFSET(BP95,-OFFSET(BP95,0,-3)+1,-COLUMNS($AH:BP)+1,38,1),BN:BN),
COUNTIF(OFFSET(BP95,-OFFSET(BP95,0,-3)+1,-COLUMNS($AU:BP)+1,38,1),BN:BN),
COUNTIF(OFFSET(BP95,-OFFSET(BP95,0,-3)+1,-COLUMNS($BG:BP)+1,38,1),BN:BN),)</f>
        <v>16</v>
      </c>
      <c r="BQ95" s="42">
        <f ca="1">SUM(COUNTIF(OFFSET(BQ95,-OFFSET(BQ95,0,-4)+1,-COLUMNS($D:BQ)+1,38,1),BN:BN),COUNTIF(OFFSET(BQ95,-OFFSET(BQ95,0,-4)+1,-COLUMNS($J:BQ)+1,38,1),BN:BN),COUNTIF(OFFSET(BQ95,-OFFSET(BQ95,0,-4)+1,-COLUMNS($P:BQ)+1,38,1),BN:BN),COUNTIF(OFFSET(BQ95,-OFFSET(BQ95,0,-4)+1,-COLUMNS($V:BQ)+1,38,1),BN:BN),COUNTIF(OFFSET(BQ95,-OFFSET(BQ95,0,-4)+1,-COLUMNS($AB:BQ)+1,38,1),BN:BN),COUNTIF(OFFSET(BQ95,-OFFSET(BQ95,0,-4)+1,-COLUMNS($AH:BQ)+1,38,1),BN:BN),COUNTIF(OFFSET(BQ95,-OFFSET(BQ95,0,-4)+1,-COLUMNS($AO:BQ)+1,38,1),BN:BN),COUNTIF(OFFSET(BQ95,-OFFSET(BQ95,0,-4)+1,-COLUMNS($AU:BQ)+1,38,1),BN:BN),COUNTIF(OFFSET(BQ95,-OFFSET(BQ95,0,-4)+1,-COLUMNS($BA:BQ)+1,38,1),BN:BN),COUNTIF(OFFSET(BQ95,-OFFSET(BQ95,0,-4)+1,-COLUMNS($BG:BQ)+1,38,1),BN:BN),)</f>
        <v>30</v>
      </c>
      <c r="BR95" s="64">
        <f t="shared" ca="1" si="34"/>
        <v>0.1</v>
      </c>
    </row>
    <row r="96" spans="2:70" ht="13.5" customHeight="1" outlineLevel="1">
      <c r="B96" s="53">
        <v>11</v>
      </c>
      <c r="C96" s="52"/>
      <c r="D96" s="52" t="str">
        <f t="shared" ca="1" si="24"/>
        <v>RA</v>
      </c>
      <c r="E96" s="72" t="s">
        <v>140</v>
      </c>
      <c r="F96" s="36"/>
      <c r="G96" s="36"/>
      <c r="H96" s="36" t="s">
        <v>58</v>
      </c>
      <c r="I96" s="52"/>
      <c r="J96" s="52" t="str">
        <f t="shared" ca="1" si="25"/>
        <v>ST</v>
      </c>
      <c r="K96" s="78" t="s">
        <v>141</v>
      </c>
      <c r="L96" s="37"/>
      <c r="M96" s="37"/>
      <c r="N96" s="37" t="s">
        <v>17</v>
      </c>
      <c r="O96" s="52"/>
      <c r="P96" s="52" t="str">
        <f t="shared" ca="1" si="26"/>
        <v>ES</v>
      </c>
      <c r="Q96" s="42"/>
      <c r="R96" s="42"/>
      <c r="S96" s="42"/>
      <c r="T96" s="42"/>
      <c r="U96" s="52"/>
      <c r="V96" s="52" t="str">
        <f t="shared" ca="1" si="27"/>
        <v>ES</v>
      </c>
      <c r="W96" s="42"/>
      <c r="X96" s="42"/>
      <c r="Y96" s="42"/>
      <c r="Z96" s="42"/>
      <c r="AA96" s="52"/>
      <c r="AB96" s="52" t="str">
        <f t="shared" ca="1" si="28"/>
        <v>EK</v>
      </c>
      <c r="AC96" s="42">
        <v>3</v>
      </c>
      <c r="AD96" s="42">
        <v>0</v>
      </c>
      <c r="AE96" s="42" t="s">
        <v>121</v>
      </c>
      <c r="AF96" s="42">
        <v>3</v>
      </c>
      <c r="AG96" s="52"/>
      <c r="AH96" s="52" t="str">
        <f t="shared" ca="1" si="29"/>
        <v>IP</v>
      </c>
      <c r="AI96" s="40">
        <v>2</v>
      </c>
      <c r="AJ96" s="40">
        <v>0</v>
      </c>
      <c r="AK96" s="40" t="s">
        <v>31</v>
      </c>
      <c r="AL96" s="40">
        <v>2</v>
      </c>
      <c r="AM96" s="52"/>
      <c r="AN96" s="52"/>
      <c r="AO96" s="52" t="str">
        <f t="shared" ca="1" si="30"/>
        <v>EK</v>
      </c>
      <c r="AP96" s="42">
        <v>2</v>
      </c>
      <c r="AQ96" s="42">
        <v>2</v>
      </c>
      <c r="AR96" s="42" t="s">
        <v>31</v>
      </c>
      <c r="AS96" s="42">
        <v>4</v>
      </c>
      <c r="AT96" s="52"/>
      <c r="AU96" s="52" t="str">
        <f t="shared" ca="1" si="31"/>
        <v>ES</v>
      </c>
      <c r="AV96" s="109" t="s">
        <v>192</v>
      </c>
      <c r="AW96" s="108"/>
      <c r="AX96" s="108"/>
      <c r="AY96" s="108" t="s">
        <v>45</v>
      </c>
      <c r="AZ96" s="52"/>
      <c r="BA96" s="52" t="str">
        <f t="shared" ca="1" si="32"/>
        <v>UI</v>
      </c>
      <c r="BB96" s="93" t="s">
        <v>193</v>
      </c>
      <c r="BC96" s="92"/>
      <c r="BD96" s="92"/>
      <c r="BE96" s="92" t="s">
        <v>35</v>
      </c>
      <c r="BF96" s="52"/>
      <c r="BG96" s="52" t="str">
        <f t="shared" ca="1" si="33"/>
        <v>••</v>
      </c>
      <c r="BH96" s="39"/>
      <c r="BI96" s="39"/>
      <c r="BJ96" s="39"/>
      <c r="BK96" s="39"/>
      <c r="BL96" s="52"/>
      <c r="BM96" s="51">
        <v>11</v>
      </c>
      <c r="BN96" s="66" t="s">
        <v>17</v>
      </c>
      <c r="BO96" s="65">
        <f ca="1">SUM(COUNTIF(OFFSET(BO96,-OFFSET(BO96,0,-2)+1,-COLUMNS($D:BO)+1,38,1),BN:BN),
COUNTIF(OFFSET(BO96,-OFFSET(BO96,0,-2)+1,-COLUMNS($P:BO)+1,38,1),BN:BN),
COUNTIF(OFFSET(BO96,-OFFSET(BO96,0,-2)+1,-COLUMNS($AB:BO)+1,38,1),BN:BN),
COUNTIF(OFFSET(BO96,-OFFSET(BO96,0,-2)+1,-COLUMNS($AO:BO)+1,38,1),BN:BN),
COUNTIF(OFFSET(BO96,-OFFSET(BO96,0,-2)+1,-COLUMNS($BA:BO)+1,38,1),BN:BN),)</f>
        <v>19</v>
      </c>
      <c r="BP96" s="65">
        <f ca="1">SUM(COUNTIF(OFFSET(BP96,-OFFSET(BP96,0,-3)+1,-COLUMNS($J:BP)+1,38,1),BN:BN),
COUNTIF(OFFSET(BP96,-OFFSET(BP96,0,-3)+1,-COLUMNS($V:BP)+1,38,1),BN:BN),
COUNTIF(OFFSET(BP96,-OFFSET(BP96,0,-3)+1,-COLUMNS($AH:BP)+1,38,1),BN:BN),
COUNTIF(OFFSET(BP96,-OFFSET(BP96,0,-3)+1,-COLUMNS($AU:BP)+1,38,1),BN:BN),
COUNTIF(OFFSET(BP96,-OFFSET(BP96,0,-3)+1,-COLUMNS($BG:BP)+1,38,1),BN:BN),)</f>
        <v>15</v>
      </c>
      <c r="BQ96" s="42">
        <f ca="1">SUM(COUNTIF(OFFSET(BQ96,-OFFSET(BQ96,0,-4)+1,-COLUMNS($D:BQ)+1,38,1),BN:BN),COUNTIF(OFFSET(BQ96,-OFFSET(BQ96,0,-4)+1,-COLUMNS($J:BQ)+1,38,1),BN:BN),COUNTIF(OFFSET(BQ96,-OFFSET(BQ96,0,-4)+1,-COLUMNS($P:BQ)+1,38,1),BN:BN),COUNTIF(OFFSET(BQ96,-OFFSET(BQ96,0,-4)+1,-COLUMNS($V:BQ)+1,38,1),BN:BN),COUNTIF(OFFSET(BQ96,-OFFSET(BQ96,0,-4)+1,-COLUMNS($AB:BQ)+1,38,1),BN:BN),COUNTIF(OFFSET(BQ96,-OFFSET(BQ96,0,-4)+1,-COLUMNS($AH:BQ)+1,38,1),BN:BN),COUNTIF(OFFSET(BQ96,-OFFSET(BQ96,0,-4)+1,-COLUMNS($AO:BQ)+1,38,1),BN:BN),COUNTIF(OFFSET(BQ96,-OFFSET(BQ96,0,-4)+1,-COLUMNS($AU:BQ)+1,38,1),BN:BN),COUNTIF(OFFSET(BQ96,-OFFSET(BQ96,0,-4)+1,-COLUMNS($BA:BQ)+1,38,1),BN:BN),COUNTIF(OFFSET(BQ96,-OFFSET(BQ96,0,-4)+1,-COLUMNS($BG:BQ)+1,38,1),BN:BN),)</f>
        <v>34</v>
      </c>
      <c r="BR96" s="64">
        <f t="shared" ca="1" si="34"/>
        <v>0.11333333333333333</v>
      </c>
    </row>
    <row r="97" spans="2:70" ht="13.5" customHeight="1" outlineLevel="1">
      <c r="B97" s="53">
        <v>12</v>
      </c>
      <c r="C97" s="52"/>
      <c r="D97" s="52" t="str">
        <f t="shared" ca="1" si="24"/>
        <v>RA</v>
      </c>
      <c r="E97" s="41">
        <v>0</v>
      </c>
      <c r="F97" s="41">
        <v>5</v>
      </c>
      <c r="G97" s="41" t="s">
        <v>32</v>
      </c>
      <c r="H97" s="41">
        <v>5</v>
      </c>
      <c r="I97" s="52"/>
      <c r="J97" s="52" t="str">
        <f t="shared" ca="1" si="25"/>
        <v>ST</v>
      </c>
      <c r="K97" s="42">
        <v>3</v>
      </c>
      <c r="L97" s="42">
        <v>2</v>
      </c>
      <c r="M97" s="42" t="s">
        <v>31</v>
      </c>
      <c r="N97" s="42">
        <v>5</v>
      </c>
      <c r="O97" s="52"/>
      <c r="P97" s="52" t="str">
        <f t="shared" ca="1" si="26"/>
        <v>ES</v>
      </c>
      <c r="Q97" s="42"/>
      <c r="R97" s="42"/>
      <c r="S97" s="42"/>
      <c r="T97" s="42"/>
      <c r="U97" s="52"/>
      <c r="V97" s="52" t="str">
        <f t="shared" ca="1" si="27"/>
        <v>EO</v>
      </c>
      <c r="W97" s="78" t="s">
        <v>144</v>
      </c>
      <c r="X97" s="37"/>
      <c r="Y97" s="37"/>
      <c r="Z97" s="37" t="s">
        <v>39</v>
      </c>
      <c r="AA97" s="52"/>
      <c r="AB97" s="52" t="str">
        <f t="shared" ca="1" si="28"/>
        <v>EK</v>
      </c>
      <c r="AC97" s="42"/>
      <c r="AD97" s="42"/>
      <c r="AE97" s="42"/>
      <c r="AF97" s="42"/>
      <c r="AG97" s="52"/>
      <c r="AH97" s="52" t="str">
        <f t="shared" ca="1" si="29"/>
        <v>EK</v>
      </c>
      <c r="AI97" s="78" t="s">
        <v>129</v>
      </c>
      <c r="AJ97" s="37"/>
      <c r="AK97" s="37"/>
      <c r="AL97" s="37" t="s">
        <v>43</v>
      </c>
      <c r="AM97" s="52"/>
      <c r="AN97" s="52"/>
      <c r="AO97" s="52" t="str">
        <f t="shared" ca="1" si="30"/>
        <v>EK</v>
      </c>
      <c r="AP97" s="42"/>
      <c r="AQ97" s="42"/>
      <c r="AR97" s="42"/>
      <c r="AS97" s="42"/>
      <c r="AT97" s="52"/>
      <c r="AU97" s="52" t="str">
        <f t="shared" ca="1" si="31"/>
        <v>ES</v>
      </c>
      <c r="AV97" s="107">
        <v>2</v>
      </c>
      <c r="AW97" s="107">
        <v>2</v>
      </c>
      <c r="AX97" s="107" t="s">
        <v>31</v>
      </c>
      <c r="AY97" s="107">
        <v>4</v>
      </c>
      <c r="AZ97" s="52"/>
      <c r="BA97" s="52" t="str">
        <f t="shared" ca="1" si="32"/>
        <v>UI</v>
      </c>
      <c r="BB97" s="90">
        <v>0</v>
      </c>
      <c r="BC97" s="90">
        <v>4</v>
      </c>
      <c r="BD97" s="90" t="s">
        <v>121</v>
      </c>
      <c r="BE97" s="90">
        <v>4</v>
      </c>
      <c r="BF97" s="52"/>
      <c r="BG97" s="52" t="str">
        <f t="shared" ca="1" si="33"/>
        <v>••</v>
      </c>
      <c r="BH97" s="39"/>
      <c r="BI97" s="39"/>
      <c r="BJ97" s="39"/>
      <c r="BK97" s="39"/>
      <c r="BL97" s="52"/>
      <c r="BM97" s="51">
        <v>12</v>
      </c>
      <c r="BN97" s="66" t="s">
        <v>52</v>
      </c>
      <c r="BO97" s="65">
        <f ca="1">SUM(COUNTIF(OFFSET(BO97,-OFFSET(BO97,0,-2)+1,-COLUMNS($D:BO)+1,38,1),BN:BN),
COUNTIF(OFFSET(BO97,-OFFSET(BO97,0,-2)+1,-COLUMNS($P:BO)+1,38,1),BN:BN),
COUNTIF(OFFSET(BO97,-OFFSET(BO97,0,-2)+1,-COLUMNS($AB:BO)+1,38,1),BN:BN),
COUNTIF(OFFSET(BO97,-OFFSET(BO97,0,-2)+1,-COLUMNS($AO:BO)+1,38,1),BN:BN),
COUNTIF(OFFSET(BO97,-OFFSET(BO97,0,-2)+1,-COLUMNS($BA:BO)+1,38,1),BN:BN),)</f>
        <v>0</v>
      </c>
      <c r="BP97" s="65">
        <f ca="1">SUM(COUNTIF(OFFSET(BP97,-OFFSET(BP97,0,-3)+1,-COLUMNS($J:BP)+1,38,1),BN:BN),
COUNTIF(OFFSET(BP97,-OFFSET(BP97,0,-3)+1,-COLUMNS($V:BP)+1,38,1),BN:BN),
COUNTIF(OFFSET(BP97,-OFFSET(BP97,0,-3)+1,-COLUMNS($AH:BP)+1,38,1),BN:BN),
COUNTIF(OFFSET(BP97,-OFFSET(BP97,0,-3)+1,-COLUMNS($AU:BP)+1,38,1),BN:BN),
COUNTIF(OFFSET(BP97,-OFFSET(BP97,0,-3)+1,-COLUMNS($BG:BP)+1,38,1),BN:BN),)</f>
        <v>0</v>
      </c>
      <c r="BQ97" s="42">
        <f ca="1">SUM(COUNTIF(OFFSET(BQ97,-OFFSET(BQ97,0,-4)+1,-COLUMNS($D:BQ)+1,38,1),BN:BN),COUNTIF(OFFSET(BQ97,-OFFSET(BQ97,0,-4)+1,-COLUMNS($J:BQ)+1,38,1),BN:BN),COUNTIF(OFFSET(BQ97,-OFFSET(BQ97,0,-4)+1,-COLUMNS($P:BQ)+1,38,1),BN:BN),COUNTIF(OFFSET(BQ97,-OFFSET(BQ97,0,-4)+1,-COLUMNS($V:BQ)+1,38,1),BN:BN),COUNTIF(OFFSET(BQ97,-OFFSET(BQ97,0,-4)+1,-COLUMNS($AB:BQ)+1,38,1),BN:BN),COUNTIF(OFFSET(BQ97,-OFFSET(BQ97,0,-4)+1,-COLUMNS($AH:BQ)+1,38,1),BN:BN),COUNTIF(OFFSET(BQ97,-OFFSET(BQ97,0,-4)+1,-COLUMNS($AO:BQ)+1,38,1),BN:BN),COUNTIF(OFFSET(BQ97,-OFFSET(BQ97,0,-4)+1,-COLUMNS($AU:BQ)+1,38,1),BN:BN),COUNTIF(OFFSET(BQ97,-OFFSET(BQ97,0,-4)+1,-COLUMNS($BA:BQ)+1,38,1),BN:BN),COUNTIF(OFFSET(BQ97,-OFFSET(BQ97,0,-4)+1,-COLUMNS($BG:BQ)+1,38,1),BN:BN),)</f>
        <v>0</v>
      </c>
      <c r="BR97" s="64">
        <f t="shared" ca="1" si="34"/>
        <v>0</v>
      </c>
    </row>
    <row r="98" spans="2:70" ht="13.5" customHeight="1" outlineLevel="1">
      <c r="B98" s="53">
        <v>13</v>
      </c>
      <c r="C98" s="52"/>
      <c r="D98" s="52" t="str">
        <f t="shared" ca="1" si="24"/>
        <v>RA</v>
      </c>
      <c r="E98" s="41"/>
      <c r="F98" s="41"/>
      <c r="G98" s="41"/>
      <c r="H98" s="41"/>
      <c r="I98" s="52"/>
      <c r="J98" s="52" t="str">
        <f t="shared" ca="1" si="25"/>
        <v>ST</v>
      </c>
      <c r="K98" s="42"/>
      <c r="L98" s="42"/>
      <c r="M98" s="42"/>
      <c r="N98" s="42"/>
      <c r="O98" s="52"/>
      <c r="P98" s="52" t="str">
        <f t="shared" ca="1" si="26"/>
        <v>ES</v>
      </c>
      <c r="Q98" s="42"/>
      <c r="R98" s="42"/>
      <c r="S98" s="42"/>
      <c r="T98" s="42"/>
      <c r="U98" s="52"/>
      <c r="V98" s="52" t="str">
        <f t="shared" ca="1" si="27"/>
        <v>EO</v>
      </c>
      <c r="W98" s="42">
        <v>2</v>
      </c>
      <c r="X98" s="42">
        <v>2</v>
      </c>
      <c r="Y98" s="42" t="s">
        <v>31</v>
      </c>
      <c r="Z98" s="42">
        <v>4</v>
      </c>
      <c r="AA98" s="52"/>
      <c r="AB98" s="52" t="str">
        <f t="shared" ca="1" si="28"/>
        <v>ES</v>
      </c>
      <c r="AC98" s="78" t="s">
        <v>145</v>
      </c>
      <c r="AD98" s="37"/>
      <c r="AE98" s="37"/>
      <c r="AF98" s="37" t="s">
        <v>45</v>
      </c>
      <c r="AG98" s="52"/>
      <c r="AH98" s="52" t="str">
        <f t="shared" ca="1" si="29"/>
        <v>EK</v>
      </c>
      <c r="AI98" s="42">
        <v>2</v>
      </c>
      <c r="AJ98" s="42">
        <v>1</v>
      </c>
      <c r="AK98" s="42" t="s">
        <v>31</v>
      </c>
      <c r="AL98" s="42">
        <v>3</v>
      </c>
      <c r="AM98" s="52"/>
      <c r="AN98" s="52"/>
      <c r="AO98" s="52" t="str">
        <f t="shared" ca="1" si="30"/>
        <v>EK</v>
      </c>
      <c r="AP98" s="42"/>
      <c r="AQ98" s="42"/>
      <c r="AR98" s="42"/>
      <c r="AS98" s="42"/>
      <c r="AT98" s="52"/>
      <c r="AU98" s="52" t="str">
        <f t="shared" ca="1" si="31"/>
        <v>ES</v>
      </c>
      <c r="AV98" s="107"/>
      <c r="AW98" s="107"/>
      <c r="AX98" s="107"/>
      <c r="AY98" s="107"/>
      <c r="AZ98" s="52"/>
      <c r="BA98" s="52" t="str">
        <f t="shared" ca="1" si="32"/>
        <v>UI</v>
      </c>
      <c r="BB98" s="90"/>
      <c r="BC98" s="90"/>
      <c r="BD98" s="90" t="s">
        <v>46</v>
      </c>
      <c r="BE98" s="90"/>
      <c r="BF98" s="52"/>
      <c r="BG98" s="52" t="str">
        <f t="shared" ca="1" si="33"/>
        <v>••</v>
      </c>
      <c r="BH98" s="39"/>
      <c r="BI98" s="39"/>
      <c r="BJ98" s="39"/>
      <c r="BK98" s="39"/>
      <c r="BL98" s="52"/>
      <c r="BM98" s="51">
        <v>13</v>
      </c>
      <c r="BN98" s="62" t="s">
        <v>49</v>
      </c>
      <c r="BO98" s="61">
        <f ca="1">SUM(COUNTIF(OFFSET(BO98,-OFFSET(BO98,0,-2)+1,-COLUMNS($D:BO)+1,38,1),BN:BN),
COUNTIF(OFFSET(BO98,-OFFSET(BO98,0,-2)+1,-COLUMNS($P:BO)+1,38,1),BN:BN),
COUNTIF(OFFSET(BO98,-OFFSET(BO98,0,-2)+1,-COLUMNS($AB:BO)+1,38,1),BN:BN),
COUNTIF(OFFSET(BO98,-OFFSET(BO98,0,-2)+1,-COLUMNS($AO:BO)+1,38,1),BN:BN),
COUNTIF(OFFSET(BO98,-OFFSET(BO98,0,-2)+1,-COLUMNS($BA:BO)+1,38,1),BN:BN),)</f>
        <v>6</v>
      </c>
      <c r="BP98" s="61">
        <f ca="1">SUM(COUNTIF(OFFSET(BP98,-OFFSET(BP98,0,-3)+1,-COLUMNS($J:BP)+1,38,1),BN:BN),
COUNTIF(OFFSET(BP98,-OFFSET(BP98,0,-3)+1,-COLUMNS($V:BP)+1,38,1),BN:BN),
COUNTIF(OFFSET(BP98,-OFFSET(BP98,0,-3)+1,-COLUMNS($AH:BP)+1,38,1),BN:BN),
COUNTIF(OFFSET(BP98,-OFFSET(BP98,0,-3)+1,-COLUMNS($AU:BP)+1,38,1),BN:BN),
COUNTIF(OFFSET(BP98,-OFFSET(BP98,0,-3)+1,-COLUMNS($BG:BP)+1,38,1),BN:BN),)</f>
        <v>4</v>
      </c>
      <c r="BQ98" s="41">
        <f ca="1">SUM(COUNTIF(OFFSET(BQ98,-OFFSET(BQ98,0,-4)+1,-COLUMNS($D:BQ)+1,38,1),BN:BN),COUNTIF(OFFSET(BQ98,-OFFSET(BQ98,0,-4)+1,-COLUMNS($J:BQ)+1,38,1),BN:BN),COUNTIF(OFFSET(BQ98,-OFFSET(BQ98,0,-4)+1,-COLUMNS($P:BQ)+1,38,1),BN:BN),COUNTIF(OFFSET(BQ98,-OFFSET(BQ98,0,-4)+1,-COLUMNS($V:BQ)+1,38,1),BN:BN),COUNTIF(OFFSET(BQ98,-OFFSET(BQ98,0,-4)+1,-COLUMNS($AB:BQ)+1,38,1),BN:BN),COUNTIF(OFFSET(BQ98,-OFFSET(BQ98,0,-4)+1,-COLUMNS($AH:BQ)+1,38,1),BN:BN),COUNTIF(OFFSET(BQ98,-OFFSET(BQ98,0,-4)+1,-COLUMNS($AO:BQ)+1,38,1),BN:BN),COUNTIF(OFFSET(BQ98,-OFFSET(BQ98,0,-4)+1,-COLUMNS($AU:BQ)+1,38,1),BN:BN),COUNTIF(OFFSET(BQ98,-OFFSET(BQ98,0,-4)+1,-COLUMNS($BA:BQ)+1,38,1),BN:BN),COUNTIF(OFFSET(BQ98,-OFFSET(BQ98,0,-4)+1,-COLUMNS($BG:BQ)+1,38,1),BN:BN),)</f>
        <v>10</v>
      </c>
      <c r="BR98" s="60">
        <f t="shared" ca="1" si="34"/>
        <v>3.3333333333333333E-2</v>
      </c>
    </row>
    <row r="99" spans="2:70" ht="13.5" customHeight="1" outlineLevel="1">
      <c r="B99" s="53">
        <v>14</v>
      </c>
      <c r="C99" s="52"/>
      <c r="D99" s="52" t="str">
        <f t="shared" ca="1" si="24"/>
        <v>RA</v>
      </c>
      <c r="E99" s="41"/>
      <c r="F99" s="41"/>
      <c r="G99" s="41"/>
      <c r="H99" s="41"/>
      <c r="I99" s="52"/>
      <c r="J99" s="52" t="str">
        <f t="shared" ca="1" si="25"/>
        <v>ST</v>
      </c>
      <c r="K99" s="42"/>
      <c r="L99" s="42"/>
      <c r="M99" s="42"/>
      <c r="N99" s="42"/>
      <c r="O99" s="52"/>
      <c r="P99" s="52" t="str">
        <f t="shared" ca="1" si="26"/>
        <v>ST</v>
      </c>
      <c r="Q99" s="78" t="s">
        <v>147</v>
      </c>
      <c r="R99" s="37"/>
      <c r="S99" s="37"/>
      <c r="T99" s="37" t="s">
        <v>17</v>
      </c>
      <c r="U99" s="52"/>
      <c r="V99" s="52" t="str">
        <f t="shared" ca="1" si="27"/>
        <v>EO</v>
      </c>
      <c r="W99" s="42"/>
      <c r="X99" s="42"/>
      <c r="Y99" s="42"/>
      <c r="Z99" s="42"/>
      <c r="AA99" s="52"/>
      <c r="AB99" s="52" t="str">
        <f t="shared" ca="1" si="28"/>
        <v>ES</v>
      </c>
      <c r="AC99" s="42">
        <v>2</v>
      </c>
      <c r="AD99" s="42">
        <v>2</v>
      </c>
      <c r="AE99" s="42" t="s">
        <v>31</v>
      </c>
      <c r="AF99" s="42">
        <v>4</v>
      </c>
      <c r="AG99" s="52"/>
      <c r="AH99" s="52" t="str">
        <f t="shared" ca="1" si="29"/>
        <v>EK</v>
      </c>
      <c r="AI99" s="42"/>
      <c r="AJ99" s="42"/>
      <c r="AK99" s="42"/>
      <c r="AL99" s="42"/>
      <c r="AM99" s="52"/>
      <c r="AN99" s="52"/>
      <c r="AO99" s="52" t="str">
        <f t="shared" ca="1" si="30"/>
        <v>ES</v>
      </c>
      <c r="AP99" s="78" t="s">
        <v>148</v>
      </c>
      <c r="AQ99" s="37"/>
      <c r="AR99" s="37"/>
      <c r="AS99" s="37" t="s">
        <v>45</v>
      </c>
      <c r="AT99" s="52"/>
      <c r="AU99" s="52" t="str">
        <f t="shared" ca="1" si="31"/>
        <v>ES</v>
      </c>
      <c r="AV99" s="107"/>
      <c r="AW99" s="107"/>
      <c r="AX99" s="107"/>
      <c r="AY99" s="107"/>
      <c r="AZ99" s="52"/>
      <c r="BA99" s="52" t="str">
        <f t="shared" ca="1" si="32"/>
        <v>UI</v>
      </c>
      <c r="BB99" s="90"/>
      <c r="BC99" s="90"/>
      <c r="BD99" s="90"/>
      <c r="BE99" s="90"/>
      <c r="BF99" s="52"/>
      <c r="BG99" s="52" t="str">
        <f t="shared" ca="1" si="33"/>
        <v>••</v>
      </c>
      <c r="BH99" s="39"/>
      <c r="BI99" s="39"/>
      <c r="BJ99" s="39"/>
      <c r="BK99" s="39"/>
      <c r="BL99" s="52"/>
      <c r="BM99" s="51">
        <v>14</v>
      </c>
      <c r="BN99" s="62" t="s">
        <v>56</v>
      </c>
      <c r="BO99" s="61">
        <f ca="1">SUM(COUNTIF(OFFSET(BO99,-OFFSET(BO99,0,-2)+1,-COLUMNS($D:BO)+1,38,1),BN:BN),
COUNTIF(OFFSET(BO99,-OFFSET(BO99,0,-2)+1,-COLUMNS($P:BO)+1,38,1),BN:BN),
COUNTIF(OFFSET(BO99,-OFFSET(BO99,0,-2)+1,-COLUMNS($AB:BO)+1,38,1),BN:BN),
COUNTIF(OFFSET(BO99,-OFFSET(BO99,0,-2)+1,-COLUMNS($AO:BO)+1,38,1),BN:BN),
COUNTIF(OFFSET(BO99,-OFFSET(BO99,0,-2)+1,-COLUMNS($BA:BO)+1,38,1),BN:BN),)</f>
        <v>6</v>
      </c>
      <c r="BP99" s="61">
        <f ca="1">SUM(COUNTIF(OFFSET(BP99,-OFFSET(BP99,0,-3)+1,-COLUMNS($J:BP)+1,38,1),BN:BN),
COUNTIF(OFFSET(BP99,-OFFSET(BP99,0,-3)+1,-COLUMNS($V:BP)+1,38,1),BN:BN),
COUNTIF(OFFSET(BP99,-OFFSET(BP99,0,-3)+1,-COLUMNS($AH:BP)+1,38,1),BN:BN),
COUNTIF(OFFSET(BP99,-OFFSET(BP99,0,-3)+1,-COLUMNS($AU:BP)+1,38,1),BN:BN),
COUNTIF(OFFSET(BP99,-OFFSET(BP99,0,-3)+1,-COLUMNS($BG:BP)+1,38,1),BN:BN),)</f>
        <v>3</v>
      </c>
      <c r="BQ99" s="41">
        <f ca="1">SUM(COUNTIF(OFFSET(BQ99,-OFFSET(BQ99,0,-4)+1,-COLUMNS($D:BQ)+1,38,1),BN:BN),COUNTIF(OFFSET(BQ99,-OFFSET(BQ99,0,-4)+1,-COLUMNS($J:BQ)+1,38,1),BN:BN),COUNTIF(OFFSET(BQ99,-OFFSET(BQ99,0,-4)+1,-COLUMNS($P:BQ)+1,38,1),BN:BN),COUNTIF(OFFSET(BQ99,-OFFSET(BQ99,0,-4)+1,-COLUMNS($V:BQ)+1,38,1),BN:BN),COUNTIF(OFFSET(BQ99,-OFFSET(BQ99,0,-4)+1,-COLUMNS($AB:BQ)+1,38,1),BN:BN),COUNTIF(OFFSET(BQ99,-OFFSET(BQ99,0,-4)+1,-COLUMNS($AH:BQ)+1,38,1),BN:BN),COUNTIF(OFFSET(BQ99,-OFFSET(BQ99,0,-4)+1,-COLUMNS($AO:BQ)+1,38,1),BN:BN),COUNTIF(OFFSET(BQ99,-OFFSET(BQ99,0,-4)+1,-COLUMNS($AU:BQ)+1,38,1),BN:BN),COUNTIF(OFFSET(BQ99,-OFFSET(BQ99,0,-4)+1,-COLUMNS($BA:BQ)+1,38,1),BN:BN),COUNTIF(OFFSET(BQ99,-OFFSET(BQ99,0,-4)+1,-COLUMNS($BG:BQ)+1,38,1),BN:BN),)</f>
        <v>9</v>
      </c>
      <c r="BR99" s="60">
        <f t="shared" ca="1" si="34"/>
        <v>0.03</v>
      </c>
    </row>
    <row r="100" spans="2:70" ht="13.5" customHeight="1" outlineLevel="1">
      <c r="B100" s="53">
        <v>15</v>
      </c>
      <c r="C100" s="52"/>
      <c r="D100" s="52" t="str">
        <f t="shared" ca="1" si="24"/>
        <v>RA</v>
      </c>
      <c r="E100" s="41"/>
      <c r="F100" s="41"/>
      <c r="G100" s="41"/>
      <c r="H100" s="41"/>
      <c r="I100" s="52"/>
      <c r="J100" s="52" t="str">
        <f t="shared" ca="1" si="25"/>
        <v>ST</v>
      </c>
      <c r="K100" s="42"/>
      <c r="L100" s="42"/>
      <c r="M100" s="42"/>
      <c r="N100" s="42"/>
      <c r="O100" s="52"/>
      <c r="P100" s="52" t="str">
        <f t="shared" ca="1" si="26"/>
        <v>ST</v>
      </c>
      <c r="Q100" s="42">
        <v>4</v>
      </c>
      <c r="R100" s="42">
        <v>2</v>
      </c>
      <c r="S100" s="42" t="s">
        <v>121</v>
      </c>
      <c r="T100" s="42">
        <v>6</v>
      </c>
      <c r="U100" s="52"/>
      <c r="V100" s="52" t="str">
        <f t="shared" ca="1" si="27"/>
        <v>EO</v>
      </c>
      <c r="W100" s="42"/>
      <c r="X100" s="42"/>
      <c r="Y100" s="42"/>
      <c r="Z100" s="42"/>
      <c r="AA100" s="52"/>
      <c r="AB100" s="52" t="str">
        <f t="shared" ca="1" si="28"/>
        <v>ES</v>
      </c>
      <c r="AC100" s="42"/>
      <c r="AD100" s="42"/>
      <c r="AE100" s="42"/>
      <c r="AF100" s="42"/>
      <c r="AG100" s="52"/>
      <c r="AH100" s="52" t="str">
        <f t="shared" ca="1" si="29"/>
        <v>ES</v>
      </c>
      <c r="AI100" s="78" t="s">
        <v>149</v>
      </c>
      <c r="AJ100" s="37"/>
      <c r="AK100" s="37"/>
      <c r="AL100" s="37" t="s">
        <v>45</v>
      </c>
      <c r="AM100" s="52"/>
      <c r="AN100" s="52"/>
      <c r="AO100" s="52" t="str">
        <f t="shared" ca="1" si="30"/>
        <v>ES</v>
      </c>
      <c r="AP100" s="42">
        <v>2</v>
      </c>
      <c r="AQ100" s="42">
        <v>2</v>
      </c>
      <c r="AR100" s="42" t="s">
        <v>31</v>
      </c>
      <c r="AS100" s="42">
        <v>4</v>
      </c>
      <c r="AT100" s="52"/>
      <c r="AU100" s="52" t="str">
        <f t="shared" ca="1" si="31"/>
        <v>ET</v>
      </c>
      <c r="AV100" s="86" t="s">
        <v>150</v>
      </c>
      <c r="AW100" s="85"/>
      <c r="AX100" s="85"/>
      <c r="AY100" s="85" t="s">
        <v>54</v>
      </c>
      <c r="AZ100" s="52"/>
      <c r="BA100" s="52" t="str">
        <f t="shared" ca="1" si="32"/>
        <v>EO</v>
      </c>
      <c r="BB100" s="78" t="s">
        <v>185</v>
      </c>
      <c r="BC100" s="37"/>
      <c r="BD100" s="37"/>
      <c r="BE100" s="37" t="s">
        <v>39</v>
      </c>
      <c r="BF100" s="52"/>
      <c r="BG100" s="52" t="str">
        <f t="shared" ca="1" si="33"/>
        <v>••</v>
      </c>
      <c r="BH100" s="39"/>
      <c r="BI100" s="39"/>
      <c r="BJ100" s="39"/>
      <c r="BK100" s="39"/>
      <c r="BL100" s="52"/>
      <c r="BM100" s="51">
        <v>15</v>
      </c>
      <c r="BN100" s="62" t="s">
        <v>58</v>
      </c>
      <c r="BO100" s="61">
        <f ca="1">SUM(COUNTIF(OFFSET(BO100,-OFFSET(BO100,0,-2)+1,-COLUMNS($D:BO)+1,38,1),BN:BN),
COUNTIF(OFFSET(BO100,-OFFSET(BO100,0,-2)+1,-COLUMNS($P:BO)+1,38,1),BN:BN),
COUNTIF(OFFSET(BO100,-OFFSET(BO100,0,-2)+1,-COLUMNS($AB:BO)+1,38,1),BN:BN),
COUNTIF(OFFSET(BO100,-OFFSET(BO100,0,-2)+1,-COLUMNS($AO:BO)+1,38,1),BN:BN),
COUNTIF(OFFSET(BO100,-OFFSET(BO100,0,-2)+1,-COLUMNS($BA:BO)+1,38,1),BN:BN),)</f>
        <v>13</v>
      </c>
      <c r="BP100" s="61">
        <f ca="1">SUM(COUNTIF(OFFSET(BP100,-OFFSET(BP100,0,-3)+1,-COLUMNS($J:BP)+1,38,1),BN:BN),
COUNTIF(OFFSET(BP100,-OFFSET(BP100,0,-3)+1,-COLUMNS($V:BP)+1,38,1),BN:BN),
COUNTIF(OFFSET(BP100,-OFFSET(BP100,0,-3)+1,-COLUMNS($AH:BP)+1,38,1),BN:BN),
COUNTIF(OFFSET(BP100,-OFFSET(BP100,0,-3)+1,-COLUMNS($AU:BP)+1,38,1),BN:BN),
COUNTIF(OFFSET(BP100,-OFFSET(BP100,0,-3)+1,-COLUMNS($BG:BP)+1,38,1),BN:BN),)</f>
        <v>12</v>
      </c>
      <c r="BQ100" s="41">
        <f ca="1">SUM(COUNTIF(OFFSET(BQ100,-OFFSET(BQ100,0,-4)+1,-COLUMNS($D:BQ)+1,38,1),BN:BN),COUNTIF(OFFSET(BQ100,-OFFSET(BQ100,0,-4)+1,-COLUMNS($J:BQ)+1,38,1),BN:BN),COUNTIF(OFFSET(BQ100,-OFFSET(BQ100,0,-4)+1,-COLUMNS($P:BQ)+1,38,1),BN:BN),COUNTIF(OFFSET(BQ100,-OFFSET(BQ100,0,-4)+1,-COLUMNS($V:BQ)+1,38,1),BN:BN),COUNTIF(OFFSET(BQ100,-OFFSET(BQ100,0,-4)+1,-COLUMNS($AB:BQ)+1,38,1),BN:BN),COUNTIF(OFFSET(BQ100,-OFFSET(BQ100,0,-4)+1,-COLUMNS($AH:BQ)+1,38,1),BN:BN),COUNTIF(OFFSET(BQ100,-OFFSET(BQ100,0,-4)+1,-COLUMNS($AO:BQ)+1,38,1),BN:BN),COUNTIF(OFFSET(BQ100,-OFFSET(BQ100,0,-4)+1,-COLUMNS($AU:BQ)+1,38,1),BN:BN),COUNTIF(OFFSET(BQ100,-OFFSET(BQ100,0,-4)+1,-COLUMNS($BA:BQ)+1,38,1),BN:BN),COUNTIF(OFFSET(BQ100,-OFFSET(BQ100,0,-4)+1,-COLUMNS($BG:BQ)+1,38,1),BN:BN),)</f>
        <v>25</v>
      </c>
      <c r="BR100" s="60">
        <f t="shared" ca="1" si="34"/>
        <v>8.3333333333333329E-2</v>
      </c>
    </row>
    <row r="101" spans="2:70" ht="13.5" customHeight="1" outlineLevel="1">
      <c r="B101" s="53">
        <v>16</v>
      </c>
      <c r="C101" s="52"/>
      <c r="D101" s="52" t="str">
        <f t="shared" ca="1" si="24"/>
        <v>IT</v>
      </c>
      <c r="E101" s="72" t="s">
        <v>151</v>
      </c>
      <c r="F101" s="36"/>
      <c r="G101" s="36"/>
      <c r="H101" s="36" t="s">
        <v>56</v>
      </c>
      <c r="I101" s="52"/>
      <c r="J101" s="52" t="str">
        <f t="shared" ca="1" si="25"/>
        <v>ET</v>
      </c>
      <c r="K101" s="68" t="s">
        <v>152</v>
      </c>
      <c r="L101" s="67"/>
      <c r="M101" s="67"/>
      <c r="N101" s="67" t="s">
        <v>54</v>
      </c>
      <c r="O101" s="52"/>
      <c r="P101" s="52" t="str">
        <f t="shared" ca="1" si="26"/>
        <v>ST</v>
      </c>
      <c r="Q101" s="42"/>
      <c r="R101" s="42"/>
      <c r="S101" s="42" t="s">
        <v>46</v>
      </c>
      <c r="T101" s="42"/>
      <c r="U101" s="52"/>
      <c r="V101" s="52" t="str">
        <f t="shared" ca="1" si="27"/>
        <v>ST</v>
      </c>
      <c r="W101" s="78" t="s">
        <v>153</v>
      </c>
      <c r="X101" s="37"/>
      <c r="Y101" s="37"/>
      <c r="Z101" s="37" t="s">
        <v>17</v>
      </c>
      <c r="AA101" s="52"/>
      <c r="AB101" s="52" t="str">
        <f t="shared" ca="1" si="28"/>
        <v>ES</v>
      </c>
      <c r="AC101" s="42"/>
      <c r="AD101" s="42"/>
      <c r="AE101" s="42"/>
      <c r="AF101" s="42"/>
      <c r="AG101" s="52"/>
      <c r="AH101" s="52" t="str">
        <f t="shared" ca="1" si="29"/>
        <v>ES</v>
      </c>
      <c r="AI101" s="42">
        <v>2</v>
      </c>
      <c r="AJ101" s="42">
        <v>2</v>
      </c>
      <c r="AK101" s="42" t="s">
        <v>121</v>
      </c>
      <c r="AL101" s="42">
        <v>4</v>
      </c>
      <c r="AM101" s="52"/>
      <c r="AN101" s="52"/>
      <c r="AO101" s="52" t="str">
        <f t="shared" ca="1" si="30"/>
        <v>ES</v>
      </c>
      <c r="AP101" s="42"/>
      <c r="AQ101" s="42"/>
      <c r="AR101" s="42"/>
      <c r="AS101" s="42"/>
      <c r="AT101" s="52"/>
      <c r="AU101" s="52" t="str">
        <f t="shared" ca="1" si="31"/>
        <v>ET</v>
      </c>
      <c r="AV101" s="124">
        <v>2</v>
      </c>
      <c r="AW101" s="124">
        <v>0</v>
      </c>
      <c r="AX101" s="124" t="s">
        <v>31</v>
      </c>
      <c r="AY101" s="124">
        <v>2</v>
      </c>
      <c r="AZ101" s="52"/>
      <c r="BA101" s="52" t="str">
        <f t="shared" ca="1" si="32"/>
        <v>EO</v>
      </c>
      <c r="BB101" s="42">
        <v>2</v>
      </c>
      <c r="BC101" s="42">
        <v>0</v>
      </c>
      <c r="BD101" s="42" t="s">
        <v>31</v>
      </c>
      <c r="BE101" s="42">
        <v>2</v>
      </c>
      <c r="BF101" s="52"/>
      <c r="BG101" s="52" t="str">
        <f t="shared" ca="1" si="33"/>
        <v>••</v>
      </c>
      <c r="BH101" s="39"/>
      <c r="BI101" s="39"/>
      <c r="BJ101" s="39"/>
      <c r="BK101" s="39"/>
      <c r="BL101" s="52"/>
      <c r="BM101" s="51">
        <v>16</v>
      </c>
      <c r="BN101" s="62" t="s">
        <v>54</v>
      </c>
      <c r="BO101" s="61">
        <f ca="1">SUM(COUNTIF(OFFSET(BO101,-OFFSET(BO101,0,-2)+1,-COLUMNS($D:BO)+1,38,1),BN:BN),
COUNTIF(OFFSET(BO101,-OFFSET(BO101,0,-2)+1,-COLUMNS($P:BO)+1,38,1),BN:BN),
COUNTIF(OFFSET(BO101,-OFFSET(BO101,0,-2)+1,-COLUMNS($AB:BO)+1,38,1),BN:BN),
COUNTIF(OFFSET(BO101,-OFFSET(BO101,0,-2)+1,-COLUMNS($AO:BO)+1,38,1),BN:BN),
COUNTIF(OFFSET(BO101,-OFFSET(BO101,0,-2)+1,-COLUMNS($BA:BO)+1,38,1),BN:BN),)</f>
        <v>11</v>
      </c>
      <c r="BP101" s="61">
        <f ca="1">SUM(COUNTIF(OFFSET(BP101,-OFFSET(BP101,0,-3)+1,-COLUMNS($J:BP)+1,38,1),BN:BN),
COUNTIF(OFFSET(BP101,-OFFSET(BP101,0,-3)+1,-COLUMNS($V:BP)+1,38,1),BN:BN),
COUNTIF(OFFSET(BP101,-OFFSET(BP101,0,-3)+1,-COLUMNS($AH:BP)+1,38,1),BN:BN),
COUNTIF(OFFSET(BP101,-OFFSET(BP101,0,-3)+1,-COLUMNS($AU:BP)+1,38,1),BN:BN),
COUNTIF(OFFSET(BP101,-OFFSET(BP101,0,-3)+1,-COLUMNS($BG:BP)+1,38,1),BN:BN),)</f>
        <v>11</v>
      </c>
      <c r="BQ101" s="41">
        <f ca="1">SUM(COUNTIF(OFFSET(BQ101,-OFFSET(BQ101,0,-4)+1,-COLUMNS($D:BQ)+1,38,1),BN:BN),COUNTIF(OFFSET(BQ101,-OFFSET(BQ101,0,-4)+1,-COLUMNS($J:BQ)+1,38,1),BN:BN),COUNTIF(OFFSET(BQ101,-OFFSET(BQ101,0,-4)+1,-COLUMNS($P:BQ)+1,38,1),BN:BN),COUNTIF(OFFSET(BQ101,-OFFSET(BQ101,0,-4)+1,-COLUMNS($V:BQ)+1,38,1),BN:BN),COUNTIF(OFFSET(BQ101,-OFFSET(BQ101,0,-4)+1,-COLUMNS($AB:BQ)+1,38,1),BN:BN),COUNTIF(OFFSET(BQ101,-OFFSET(BQ101,0,-4)+1,-COLUMNS($AH:BQ)+1,38,1),BN:BN),COUNTIF(OFFSET(BQ101,-OFFSET(BQ101,0,-4)+1,-COLUMNS($AO:BQ)+1,38,1),BN:BN),COUNTIF(OFFSET(BQ101,-OFFSET(BQ101,0,-4)+1,-COLUMNS($AU:BQ)+1,38,1),BN:BN),COUNTIF(OFFSET(BQ101,-OFFSET(BQ101,0,-4)+1,-COLUMNS($BA:BQ)+1,38,1),BN:BN),COUNTIF(OFFSET(BQ101,-OFFSET(BQ101,0,-4)+1,-COLUMNS($BG:BQ)+1,38,1),BN:BN),)</f>
        <v>22</v>
      </c>
      <c r="BR101" s="60">
        <f t="shared" ca="1" si="34"/>
        <v>7.3333333333333334E-2</v>
      </c>
    </row>
    <row r="102" spans="2:70" ht="13.5" customHeight="1" outlineLevel="1">
      <c r="B102" s="53">
        <v>17</v>
      </c>
      <c r="C102" s="52"/>
      <c r="D102" s="52" t="str">
        <f t="shared" ca="1" si="24"/>
        <v>IT</v>
      </c>
      <c r="E102" s="41">
        <v>1</v>
      </c>
      <c r="F102" s="41">
        <v>2</v>
      </c>
      <c r="G102" s="41" t="s">
        <v>121</v>
      </c>
      <c r="H102" s="41">
        <v>3</v>
      </c>
      <c r="I102" s="52"/>
      <c r="J102" s="52" t="str">
        <f t="shared" ca="1" si="25"/>
        <v>ET</v>
      </c>
      <c r="K102" s="63">
        <v>2</v>
      </c>
      <c r="L102" s="63">
        <v>1</v>
      </c>
      <c r="M102" s="63" t="s">
        <v>31</v>
      </c>
      <c r="N102" s="63">
        <v>3</v>
      </c>
      <c r="O102" s="52"/>
      <c r="P102" s="52" t="str">
        <f t="shared" ca="1" si="26"/>
        <v>ST</v>
      </c>
      <c r="Q102" s="42"/>
      <c r="R102" s="42"/>
      <c r="S102" s="42"/>
      <c r="T102" s="42"/>
      <c r="U102" s="52"/>
      <c r="V102" s="52" t="str">
        <f t="shared" ca="1" si="27"/>
        <v>ST</v>
      </c>
      <c r="W102" s="42">
        <v>4</v>
      </c>
      <c r="X102" s="42">
        <v>2</v>
      </c>
      <c r="Y102" s="42" t="s">
        <v>31</v>
      </c>
      <c r="Z102" s="42">
        <v>6</v>
      </c>
      <c r="AA102" s="52"/>
      <c r="AB102" s="52" t="str">
        <f t="shared" ca="1" si="28"/>
        <v>ST</v>
      </c>
      <c r="AC102" s="78" t="s">
        <v>154</v>
      </c>
      <c r="AD102" s="37"/>
      <c r="AE102" s="37"/>
      <c r="AF102" s="37" t="s">
        <v>17</v>
      </c>
      <c r="AG102" s="52"/>
      <c r="AH102" s="52" t="str">
        <f t="shared" ca="1" si="29"/>
        <v>ES</v>
      </c>
      <c r="AI102" s="42"/>
      <c r="AJ102" s="42"/>
      <c r="AK102" s="42" t="s">
        <v>46</v>
      </c>
      <c r="AL102" s="42"/>
      <c r="AM102" s="52"/>
      <c r="AN102" s="52"/>
      <c r="AO102" s="52" t="str">
        <f t="shared" ca="1" si="30"/>
        <v>ES</v>
      </c>
      <c r="AP102" s="42"/>
      <c r="AQ102" s="42"/>
      <c r="AR102" s="42"/>
      <c r="AS102" s="42"/>
      <c r="AT102" s="52"/>
      <c r="AU102" s="52" t="str">
        <f t="shared" ca="1" si="31"/>
        <v>RA</v>
      </c>
      <c r="AV102" s="125" t="s">
        <v>155</v>
      </c>
      <c r="AW102" s="126"/>
      <c r="AX102" s="126"/>
      <c r="AY102" s="126" t="s">
        <v>58</v>
      </c>
      <c r="AZ102" s="52"/>
      <c r="BA102" s="52" t="str">
        <f t="shared" ca="1" si="32"/>
        <v>EO</v>
      </c>
      <c r="BB102" s="78" t="s">
        <v>55</v>
      </c>
      <c r="BC102" s="37"/>
      <c r="BD102" s="37"/>
      <c r="BE102" s="37" t="s">
        <v>39</v>
      </c>
      <c r="BF102" s="52"/>
      <c r="BG102" s="52" t="str">
        <f t="shared" ca="1" si="33"/>
        <v>••</v>
      </c>
      <c r="BH102" s="39"/>
      <c r="BI102" s="39"/>
      <c r="BJ102" s="39"/>
      <c r="BK102" s="39"/>
      <c r="BL102" s="52"/>
      <c r="BM102" s="51">
        <v>17</v>
      </c>
      <c r="BN102" s="57" t="s">
        <v>39</v>
      </c>
      <c r="BO102" s="56">
        <f ca="1">SUM(COUNTIF(OFFSET(BO102,-OFFSET(BO102,0,-2)+1,-COLUMNS($D:BO)+1,38,1),BN:BN),
COUNTIF(OFFSET(BO102,-OFFSET(BO102,0,-2)+1,-COLUMNS($P:BO)+1,38,1),BN:BN),
COUNTIF(OFFSET(BO102,-OFFSET(BO102,0,-2)+1,-COLUMNS($AB:BO)+1,38,1),BN:BN),
COUNTIF(OFFSET(BO102,-OFFSET(BO102,0,-2)+1,-COLUMNS($AO:BO)+1,38,1),BN:BN),
COUNTIF(OFFSET(BO102,-OFFSET(BO102,0,-2)+1,-COLUMNS($BA:BO)+1,38,1),BN:BN),)</f>
        <v>6</v>
      </c>
      <c r="BP102" s="56">
        <f ca="1">SUM(COUNTIF(OFFSET(BP102,-OFFSET(BP102,0,-3)+1,-COLUMNS($J:BP)+1,38,1),BN:BN),
COUNTIF(OFFSET(BP102,-OFFSET(BP102,0,-3)+1,-COLUMNS($V:BP)+1,38,1),BN:BN),
COUNTIF(OFFSET(BP102,-OFFSET(BP102,0,-3)+1,-COLUMNS($AH:BP)+1,38,1),BN:BN),
COUNTIF(OFFSET(BP102,-OFFSET(BP102,0,-3)+1,-COLUMNS($AU:BP)+1,38,1),BN:BN),
COUNTIF(OFFSET(BP102,-OFFSET(BP102,0,-3)+1,-COLUMNS($BG:BP)+1,38,1),BN:BN),)</f>
        <v>5</v>
      </c>
      <c r="BQ102" s="55">
        <f ca="1">SUM(COUNTIF(OFFSET(BQ102,-OFFSET(BQ102,0,-4)+1,-COLUMNS($D:BQ)+1,38,1),BN:BN),COUNTIF(OFFSET(BQ102,-OFFSET(BQ102,0,-4)+1,-COLUMNS($J:BQ)+1,38,1),BN:BN),COUNTIF(OFFSET(BQ102,-OFFSET(BQ102,0,-4)+1,-COLUMNS($P:BQ)+1,38,1),BN:BN),COUNTIF(OFFSET(BQ102,-OFFSET(BQ102,0,-4)+1,-COLUMNS($V:BQ)+1,38,1),BN:BN),COUNTIF(OFFSET(BQ102,-OFFSET(BQ102,0,-4)+1,-COLUMNS($AB:BQ)+1,38,1),BN:BN),COUNTIF(OFFSET(BQ102,-OFFSET(BQ102,0,-4)+1,-COLUMNS($AH:BQ)+1,38,1),BN:BN),COUNTIF(OFFSET(BQ102,-OFFSET(BQ102,0,-4)+1,-COLUMNS($AO:BQ)+1,38,1),BN:BN),COUNTIF(OFFSET(BQ102,-OFFSET(BQ102,0,-4)+1,-COLUMNS($AU:BQ)+1,38,1),BN:BN),COUNTIF(OFFSET(BQ102,-OFFSET(BQ102,0,-4)+1,-COLUMNS($BA:BQ)+1,38,1),BN:BN),COUNTIF(OFFSET(BQ102,-OFFSET(BQ102,0,-4)+1,-COLUMNS($BG:BQ)+1,38,1),BN:BN),)</f>
        <v>11</v>
      </c>
      <c r="BR102" s="54">
        <f t="shared" ca="1" si="34"/>
        <v>3.6666666666666667E-2</v>
      </c>
    </row>
    <row r="103" spans="2:70" ht="13.5" customHeight="1" outlineLevel="1">
      <c r="B103" s="53">
        <v>18</v>
      </c>
      <c r="C103" s="52"/>
      <c r="D103" s="52" t="str">
        <f t="shared" ca="1" si="24"/>
        <v>IT</v>
      </c>
      <c r="E103" s="41"/>
      <c r="F103" s="41"/>
      <c r="G103" s="41"/>
      <c r="H103" s="41"/>
      <c r="I103" s="52"/>
      <c r="J103" s="52" t="str">
        <f t="shared" ca="1" si="25"/>
        <v>ET</v>
      </c>
      <c r="K103" s="63"/>
      <c r="L103" s="63"/>
      <c r="M103" s="63"/>
      <c r="N103" s="63"/>
      <c r="O103" s="52"/>
      <c r="P103" s="52" t="str">
        <f t="shared" ca="1" si="26"/>
        <v>ST</v>
      </c>
      <c r="Q103" s="42"/>
      <c r="R103" s="42"/>
      <c r="S103" s="42"/>
      <c r="T103" s="42"/>
      <c r="U103" s="52"/>
      <c r="V103" s="52" t="str">
        <f t="shared" ca="1" si="27"/>
        <v>ST</v>
      </c>
      <c r="W103" s="42"/>
      <c r="X103" s="42"/>
      <c r="Y103" s="42"/>
      <c r="Z103" s="42"/>
      <c r="AA103" s="52"/>
      <c r="AB103" s="52" t="str">
        <f t="shared" ca="1" si="28"/>
        <v>ST</v>
      </c>
      <c r="AC103" s="42">
        <v>2</v>
      </c>
      <c r="AD103" s="42">
        <v>2</v>
      </c>
      <c r="AE103" s="42" t="s">
        <v>31</v>
      </c>
      <c r="AF103" s="42">
        <v>4</v>
      </c>
      <c r="AG103" s="52"/>
      <c r="AH103" s="52" t="str">
        <f t="shared" ca="1" si="29"/>
        <v>ES</v>
      </c>
      <c r="AI103" s="42"/>
      <c r="AJ103" s="42"/>
      <c r="AK103" s="42"/>
      <c r="AL103" s="42"/>
      <c r="AM103" s="52"/>
      <c r="AN103" s="52"/>
      <c r="AO103" s="52" t="str">
        <f t="shared" ca="1" si="30"/>
        <v>ST</v>
      </c>
      <c r="AP103" s="109" t="s">
        <v>157</v>
      </c>
      <c r="AQ103" s="108"/>
      <c r="AR103" s="108"/>
      <c r="AS103" s="108" t="s">
        <v>17</v>
      </c>
      <c r="AT103" s="52"/>
      <c r="AU103" s="52" t="str">
        <f t="shared" ca="1" si="31"/>
        <v>RA</v>
      </c>
      <c r="AV103" s="127">
        <v>0</v>
      </c>
      <c r="AW103" s="127">
        <v>2</v>
      </c>
      <c r="AX103" s="127" t="s">
        <v>121</v>
      </c>
      <c r="AY103" s="127">
        <v>2</v>
      </c>
      <c r="AZ103" s="52"/>
      <c r="BA103" s="52" t="str">
        <f t="shared" ca="1" si="32"/>
        <v>EO</v>
      </c>
      <c r="BB103" s="42">
        <v>1</v>
      </c>
      <c r="BC103" s="42">
        <v>1</v>
      </c>
      <c r="BD103" s="42" t="s">
        <v>121</v>
      </c>
      <c r="BE103" s="42">
        <v>2</v>
      </c>
      <c r="BF103" s="52"/>
      <c r="BG103" s="52" t="str">
        <f t="shared" ca="1" si="33"/>
        <v>••</v>
      </c>
      <c r="BH103" s="39"/>
      <c r="BI103" s="39"/>
      <c r="BJ103" s="39"/>
      <c r="BK103" s="39"/>
      <c r="BL103" s="52"/>
      <c r="BM103" s="51">
        <v>18</v>
      </c>
      <c r="BN103" s="57" t="s">
        <v>64</v>
      </c>
      <c r="BO103" s="56">
        <f ca="1">SUM(COUNTIF(OFFSET(BO103,-OFFSET(BO103,0,-2)+1,-COLUMNS($D:BO)+1,38,1),BN:BN),
COUNTIF(OFFSET(BO103,-OFFSET(BO103,0,-2)+1,-COLUMNS($P:BO)+1,38,1),BN:BN),
COUNTIF(OFFSET(BO103,-OFFSET(BO103,0,-2)+1,-COLUMNS($AB:BO)+1,38,1),BN:BN),
COUNTIF(OFFSET(BO103,-OFFSET(BO103,0,-2)+1,-COLUMNS($AO:BO)+1,38,1),BN:BN),
COUNTIF(OFFSET(BO103,-OFFSET(BO103,0,-2)+1,-COLUMNS($BA:BO)+1,38,1),BN:BN),)</f>
        <v>4</v>
      </c>
      <c r="BP103" s="56">
        <f ca="1">SUM(COUNTIF(OFFSET(BP103,-OFFSET(BP103,0,-3)+1,-COLUMNS($J:BP)+1,38,1),BN:BN),
COUNTIF(OFFSET(BP103,-OFFSET(BP103,0,-3)+1,-COLUMNS($V:BP)+1,38,1),BN:BN),
COUNTIF(OFFSET(BP103,-OFFSET(BP103,0,-3)+1,-COLUMNS($AH:BP)+1,38,1),BN:BN),
COUNTIF(OFFSET(BP103,-OFFSET(BP103,0,-3)+1,-COLUMNS($AU:BP)+1,38,1),BN:BN),
COUNTIF(OFFSET(BP103,-OFFSET(BP103,0,-3)+1,-COLUMNS($BG:BP)+1,38,1),BN:BN),)</f>
        <v>4</v>
      </c>
      <c r="BQ103" s="55">
        <f ca="1">SUM(COUNTIF(OFFSET(BQ103,-OFFSET(BQ103,0,-4)+1,-COLUMNS($D:BQ)+1,38,1),BN:BN),COUNTIF(OFFSET(BQ103,-OFFSET(BQ103,0,-4)+1,-COLUMNS($J:BQ)+1,38,1),BN:BN),COUNTIF(OFFSET(BQ103,-OFFSET(BQ103,0,-4)+1,-COLUMNS($P:BQ)+1,38,1),BN:BN),COUNTIF(OFFSET(BQ103,-OFFSET(BQ103,0,-4)+1,-COLUMNS($V:BQ)+1,38,1),BN:BN),COUNTIF(OFFSET(BQ103,-OFFSET(BQ103,0,-4)+1,-COLUMNS($AB:BQ)+1,38,1),BN:BN),COUNTIF(OFFSET(BQ103,-OFFSET(BQ103,0,-4)+1,-COLUMNS($AH:BQ)+1,38,1),BN:BN),COUNTIF(OFFSET(BQ103,-OFFSET(BQ103,0,-4)+1,-COLUMNS($AO:BQ)+1,38,1),BN:BN),COUNTIF(OFFSET(BQ103,-OFFSET(BQ103,0,-4)+1,-COLUMNS($AU:BQ)+1,38,1),BN:BN),COUNTIF(OFFSET(BQ103,-OFFSET(BQ103,0,-4)+1,-COLUMNS($BA:BQ)+1,38,1),BN:BN),COUNTIF(OFFSET(BQ103,-OFFSET(BQ103,0,-4)+1,-COLUMNS($BG:BQ)+1,38,1),BN:BN),)</f>
        <v>8</v>
      </c>
      <c r="BR103" s="54">
        <f t="shared" ca="1" si="34"/>
        <v>2.6666666666666668E-2</v>
      </c>
    </row>
    <row r="104" spans="2:70" ht="13.5" customHeight="1" outlineLevel="1">
      <c r="B104" s="53">
        <v>19</v>
      </c>
      <c r="C104" s="52"/>
      <c r="D104" s="52" t="str">
        <f t="shared" ca="1" si="24"/>
        <v>AG</v>
      </c>
      <c r="E104" s="72" t="s">
        <v>158</v>
      </c>
      <c r="F104" s="36"/>
      <c r="G104" s="36"/>
      <c r="H104" s="36" t="s">
        <v>49</v>
      </c>
      <c r="I104" s="52"/>
      <c r="J104" s="52" t="str">
        <f t="shared" ca="1" si="25"/>
        <v>RA</v>
      </c>
      <c r="K104" s="72" t="s">
        <v>159</v>
      </c>
      <c r="L104" s="36"/>
      <c r="M104" s="36"/>
      <c r="N104" s="36" t="s">
        <v>58</v>
      </c>
      <c r="O104" s="52"/>
      <c r="P104" s="52" t="str">
        <f t="shared" ca="1" si="26"/>
        <v>ST</v>
      </c>
      <c r="Q104" s="42"/>
      <c r="R104" s="42"/>
      <c r="S104" s="42"/>
      <c r="T104" s="42"/>
      <c r="U104" s="52"/>
      <c r="V104" s="52" t="str">
        <f t="shared" ca="1" si="27"/>
        <v>ST</v>
      </c>
      <c r="W104" s="42"/>
      <c r="X104" s="42"/>
      <c r="Y104" s="42"/>
      <c r="Z104" s="42"/>
      <c r="AA104" s="52"/>
      <c r="AB104" s="52" t="str">
        <f t="shared" ca="1" si="28"/>
        <v>ST</v>
      </c>
      <c r="AC104" s="42"/>
      <c r="AD104" s="42"/>
      <c r="AE104" s="42"/>
      <c r="AF104" s="42"/>
      <c r="AG104" s="52"/>
      <c r="AH104" s="52" t="str">
        <f t="shared" ca="1" si="29"/>
        <v>ST</v>
      </c>
      <c r="AI104" s="78" t="s">
        <v>160</v>
      </c>
      <c r="AJ104" s="37"/>
      <c r="AK104" s="37"/>
      <c r="AL104" s="37" t="s">
        <v>17</v>
      </c>
      <c r="AM104" s="52"/>
      <c r="AN104" s="52"/>
      <c r="AO104" s="52" t="str">
        <f t="shared" ca="1" si="30"/>
        <v>ST</v>
      </c>
      <c r="AP104" s="107">
        <v>2</v>
      </c>
      <c r="AQ104" s="107">
        <v>1</v>
      </c>
      <c r="AR104" s="107" t="s">
        <v>31</v>
      </c>
      <c r="AS104" s="107">
        <v>3</v>
      </c>
      <c r="AT104" s="52"/>
      <c r="AU104" s="52" t="str">
        <f t="shared" ca="1" si="31"/>
        <v>EK</v>
      </c>
      <c r="AV104" s="59" t="s">
        <v>161</v>
      </c>
      <c r="AW104" s="58"/>
      <c r="AX104" s="58"/>
      <c r="AY104" s="58" t="s">
        <v>43</v>
      </c>
      <c r="AZ104" s="52"/>
      <c r="BA104" s="52" t="str">
        <f t="shared" ca="1" si="32"/>
        <v>EK</v>
      </c>
      <c r="BB104" s="78" t="s">
        <v>156</v>
      </c>
      <c r="BC104" s="37"/>
      <c r="BD104" s="37"/>
      <c r="BE104" s="37" t="s">
        <v>43</v>
      </c>
      <c r="BF104" s="52"/>
      <c r="BG104" s="52" t="str">
        <f t="shared" ca="1" si="33"/>
        <v>••</v>
      </c>
      <c r="BH104" s="39"/>
      <c r="BI104" s="39"/>
      <c r="BJ104" s="39"/>
      <c r="BK104" s="39"/>
      <c r="BL104" s="52"/>
      <c r="BM104" s="51">
        <v>19</v>
      </c>
      <c r="BN104" s="57" t="s">
        <v>65</v>
      </c>
      <c r="BO104" s="56">
        <f ca="1">SUM(COUNTIF(OFFSET(BO104,-OFFSET(BO104,0,-2)+1,-COLUMNS($D:BO)+1,38,1),BN:BN),
COUNTIF(OFFSET(BO104,-OFFSET(BO104,0,-2)+1,-COLUMNS($P:BO)+1,38,1),BN:BN),
COUNTIF(OFFSET(BO104,-OFFSET(BO104,0,-2)+1,-COLUMNS($AB:BO)+1,38,1),BN:BN),
COUNTIF(OFFSET(BO104,-OFFSET(BO104,0,-2)+1,-COLUMNS($AO:BO)+1,38,1),BN:BN),
COUNTIF(OFFSET(BO104,-OFFSET(BO104,0,-2)+1,-COLUMNS($BA:BO)+1,38,1),BN:BN),)</f>
        <v>6</v>
      </c>
      <c r="BP104" s="56">
        <f ca="1">SUM(COUNTIF(OFFSET(BP104,-OFFSET(BP104,0,-3)+1,-COLUMNS($J:BP)+1,38,1),BN:BN),
COUNTIF(OFFSET(BP104,-OFFSET(BP104,0,-3)+1,-COLUMNS($V:BP)+1,38,1),BN:BN),
COUNTIF(OFFSET(BP104,-OFFSET(BP104,0,-3)+1,-COLUMNS($AH:BP)+1,38,1),BN:BN),
COUNTIF(OFFSET(BP104,-OFFSET(BP104,0,-3)+1,-COLUMNS($AU:BP)+1,38,1),BN:BN),
COUNTIF(OFFSET(BP104,-OFFSET(BP104,0,-3)+1,-COLUMNS($BG:BP)+1,38,1),BN:BN),)</f>
        <v>2</v>
      </c>
      <c r="BQ104" s="55">
        <f ca="1">SUM(COUNTIF(OFFSET(BQ104,-OFFSET(BQ104,0,-4)+1,-COLUMNS($D:BQ)+1,38,1),BN:BN),COUNTIF(OFFSET(BQ104,-OFFSET(BQ104,0,-4)+1,-COLUMNS($J:BQ)+1,38,1),BN:BN),COUNTIF(OFFSET(BQ104,-OFFSET(BQ104,0,-4)+1,-COLUMNS($P:BQ)+1,38,1),BN:BN),COUNTIF(OFFSET(BQ104,-OFFSET(BQ104,0,-4)+1,-COLUMNS($V:BQ)+1,38,1),BN:BN),COUNTIF(OFFSET(BQ104,-OFFSET(BQ104,0,-4)+1,-COLUMNS($AB:BQ)+1,38,1),BN:BN),COUNTIF(OFFSET(BQ104,-OFFSET(BQ104,0,-4)+1,-COLUMNS($AH:BQ)+1,38,1),BN:BN),COUNTIF(OFFSET(BQ104,-OFFSET(BQ104,0,-4)+1,-COLUMNS($AO:BQ)+1,38,1),BN:BN),COUNTIF(OFFSET(BQ104,-OFFSET(BQ104,0,-4)+1,-COLUMNS($AU:BQ)+1,38,1),BN:BN),COUNTIF(OFFSET(BQ104,-OFFSET(BQ104,0,-4)+1,-COLUMNS($BA:BQ)+1,38,1),BN:BN),COUNTIF(OFFSET(BQ104,-OFFSET(BQ104,0,-4)+1,-COLUMNS($BG:BQ)+1,38,1),BN:BN),)</f>
        <v>8</v>
      </c>
      <c r="BR104" s="54">
        <f t="shared" ca="1" si="34"/>
        <v>2.6666666666666668E-2</v>
      </c>
    </row>
    <row r="105" spans="2:70" ht="13.5" customHeight="1" outlineLevel="1">
      <c r="B105" s="53">
        <v>20</v>
      </c>
      <c r="C105" s="52"/>
      <c r="D105" s="52" t="str">
        <f t="shared" ca="1" si="24"/>
        <v>AG</v>
      </c>
      <c r="E105" s="41">
        <v>4</v>
      </c>
      <c r="F105" s="41">
        <v>2</v>
      </c>
      <c r="G105" s="41" t="s">
        <v>31</v>
      </c>
      <c r="H105" s="41">
        <v>6</v>
      </c>
      <c r="I105" s="52"/>
      <c r="J105" s="52" t="str">
        <f t="shared" ca="1" si="25"/>
        <v>RA</v>
      </c>
      <c r="K105" s="41">
        <v>0</v>
      </c>
      <c r="L105" s="41">
        <v>4</v>
      </c>
      <c r="M105" s="41" t="s">
        <v>121</v>
      </c>
      <c r="N105" s="41">
        <v>4</v>
      </c>
      <c r="O105" s="52"/>
      <c r="P105" s="52" t="str">
        <f t="shared" ca="1" si="26"/>
        <v>EG</v>
      </c>
      <c r="Q105" s="78" t="s">
        <v>163</v>
      </c>
      <c r="R105" s="37"/>
      <c r="S105" s="37"/>
      <c r="T105" s="37" t="s">
        <v>40</v>
      </c>
      <c r="U105" s="52"/>
      <c r="V105" s="52" t="str">
        <f t="shared" ca="1" si="27"/>
        <v>ST</v>
      </c>
      <c r="W105" s="42"/>
      <c r="X105" s="42"/>
      <c r="Y105" s="42"/>
      <c r="Z105" s="42"/>
      <c r="AA105" s="52"/>
      <c r="AB105" s="52" t="str">
        <f t="shared" ca="1" si="28"/>
        <v>ST</v>
      </c>
      <c r="AC105" s="42"/>
      <c r="AD105" s="42"/>
      <c r="AE105" s="42"/>
      <c r="AF105" s="42"/>
      <c r="AG105" s="52"/>
      <c r="AH105" s="52" t="str">
        <f t="shared" ca="1" si="29"/>
        <v>ST</v>
      </c>
      <c r="AI105" s="42">
        <v>2</v>
      </c>
      <c r="AJ105" s="42">
        <v>2</v>
      </c>
      <c r="AK105" s="42" t="s">
        <v>31</v>
      </c>
      <c r="AL105" s="42">
        <v>4</v>
      </c>
      <c r="AM105" s="52"/>
      <c r="AN105" s="52"/>
      <c r="AO105" s="52" t="str">
        <f t="shared" ca="1" si="30"/>
        <v>ST</v>
      </c>
      <c r="AP105" s="107"/>
      <c r="AQ105" s="107"/>
      <c r="AR105" s="107"/>
      <c r="AS105" s="107"/>
      <c r="AT105" s="52"/>
      <c r="AU105" s="52" t="str">
        <f t="shared" ca="1" si="31"/>
        <v>EK</v>
      </c>
      <c r="AV105" s="55">
        <v>2</v>
      </c>
      <c r="AW105" s="55">
        <v>0</v>
      </c>
      <c r="AX105" s="55" t="s">
        <v>31</v>
      </c>
      <c r="AY105" s="55">
        <v>2</v>
      </c>
      <c r="AZ105" s="52"/>
      <c r="BA105" s="52" t="str">
        <f t="shared" ca="1" si="32"/>
        <v>EK</v>
      </c>
      <c r="BB105" s="42">
        <v>2</v>
      </c>
      <c r="BC105" s="42">
        <v>0</v>
      </c>
      <c r="BD105" s="42" t="s">
        <v>31</v>
      </c>
      <c r="BE105" s="42">
        <v>2</v>
      </c>
      <c r="BF105" s="52"/>
      <c r="BG105" s="52" t="str">
        <f t="shared" ca="1" si="33"/>
        <v>••</v>
      </c>
      <c r="BH105" s="39"/>
      <c r="BI105" s="39"/>
      <c r="BJ105" s="39"/>
      <c r="BK105" s="39"/>
      <c r="BL105" s="52"/>
      <c r="BM105" s="51">
        <v>20</v>
      </c>
      <c r="BN105" s="57"/>
      <c r="BO105" s="56"/>
      <c r="BP105" s="56"/>
      <c r="BQ105" s="55"/>
      <c r="BR105" s="54"/>
    </row>
    <row r="106" spans="2:70" ht="13.5" customHeight="1" outlineLevel="1">
      <c r="B106" s="53">
        <v>21</v>
      </c>
      <c r="C106" s="52"/>
      <c r="D106" s="52" t="str">
        <f t="shared" ca="1" si="24"/>
        <v>AG</v>
      </c>
      <c r="E106" s="41"/>
      <c r="F106" s="41"/>
      <c r="G106" s="41"/>
      <c r="H106" s="41"/>
      <c r="I106" s="52"/>
      <c r="J106" s="52" t="str">
        <f t="shared" ca="1" si="25"/>
        <v>RA</v>
      </c>
      <c r="K106" s="41"/>
      <c r="L106" s="41"/>
      <c r="M106" s="41"/>
      <c r="N106" s="41"/>
      <c r="O106" s="52"/>
      <c r="P106" s="52" t="str">
        <f t="shared" ca="1" si="26"/>
        <v>EG</v>
      </c>
      <c r="Q106" s="42">
        <v>2</v>
      </c>
      <c r="R106" s="42">
        <v>0</v>
      </c>
      <c r="S106" s="42" t="s">
        <v>121</v>
      </c>
      <c r="T106" s="42">
        <v>2</v>
      </c>
      <c r="U106" s="52"/>
      <c r="V106" s="52" t="str">
        <f t="shared" ca="1" si="27"/>
        <v>ST</v>
      </c>
      <c r="W106" s="42"/>
      <c r="X106" s="42"/>
      <c r="Y106" s="42"/>
      <c r="Z106" s="42"/>
      <c r="AA106" s="52"/>
      <c r="AB106" s="52" t="str">
        <f t="shared" ca="1" si="28"/>
        <v>EG</v>
      </c>
      <c r="AC106" s="78" t="s">
        <v>164</v>
      </c>
      <c r="AD106" s="37"/>
      <c r="AE106" s="37"/>
      <c r="AF106" s="37" t="s">
        <v>40</v>
      </c>
      <c r="AG106" s="52"/>
      <c r="AH106" s="52" t="str">
        <f t="shared" ca="1" si="29"/>
        <v>ST</v>
      </c>
      <c r="AI106" s="42"/>
      <c r="AJ106" s="42"/>
      <c r="AK106" s="42"/>
      <c r="AL106" s="42"/>
      <c r="AM106" s="52"/>
      <c r="AN106" s="52"/>
      <c r="AO106" s="52" t="str">
        <f t="shared" ca="1" si="30"/>
        <v>EO</v>
      </c>
      <c r="AP106" s="109" t="s">
        <v>165</v>
      </c>
      <c r="AQ106" s="108"/>
      <c r="AR106" s="108"/>
      <c r="AS106" s="108" t="s">
        <v>39</v>
      </c>
      <c r="AT106" s="52"/>
      <c r="AU106" s="52" t="str">
        <f t="shared" ca="1" si="31"/>
        <v>GT</v>
      </c>
      <c r="AV106" s="59" t="s">
        <v>166</v>
      </c>
      <c r="AW106" s="58"/>
      <c r="AX106" s="58"/>
      <c r="AY106" s="58" t="s">
        <v>65</v>
      </c>
      <c r="AZ106" s="52"/>
      <c r="BA106" s="52" t="str">
        <f t="shared" ca="1" si="32"/>
        <v>EK</v>
      </c>
      <c r="BB106" s="78" t="s">
        <v>162</v>
      </c>
      <c r="BC106" s="37"/>
      <c r="BD106" s="37"/>
      <c r="BE106" s="37" t="s">
        <v>43</v>
      </c>
      <c r="BF106" s="52"/>
      <c r="BG106" s="52" t="str">
        <f t="shared" ca="1" si="33"/>
        <v>••</v>
      </c>
      <c r="BH106" s="39"/>
      <c r="BI106" s="39"/>
      <c r="BJ106" s="39"/>
      <c r="BK106" s="39"/>
      <c r="BL106" s="52"/>
      <c r="BM106" s="51">
        <v>21</v>
      </c>
      <c r="BN106" s="57" t="s">
        <v>68</v>
      </c>
      <c r="BO106" s="56">
        <f ca="1">SUM(COUNTIF(OFFSET(BO106,-OFFSET(BO106,0,-2)+1,-COLUMNS($D:BO)+1,38,1),BN:BN),
COUNTIF(OFFSET(BO106,-OFFSET(BO106,0,-2)+1,-COLUMNS($P:BO)+1,38,1),BN:BN),
COUNTIF(OFFSET(BO106,-OFFSET(BO106,0,-2)+1,-COLUMNS($AB:BO)+1,38,1),BN:BN),
COUNTIF(OFFSET(BO106,-OFFSET(BO106,0,-2)+1,-COLUMNS($AO:BO)+1,38,1),BN:BN),
COUNTIF(OFFSET(BO106,-OFFSET(BO106,0,-2)+1,-COLUMNS($BA:BO)+1,38,1),BN:BN),)</f>
        <v>10</v>
      </c>
      <c r="BP106" s="56">
        <f ca="1">SUM(COUNTIF(OFFSET(BP106,-OFFSET(BP106,0,-3)+1,-COLUMNS($J:BP)+1,38,1),BN:BN),
COUNTIF(OFFSET(BP106,-OFFSET(BP106,0,-3)+1,-COLUMNS($V:BP)+1,38,1),BN:BN),
COUNTIF(OFFSET(BP106,-OFFSET(BP106,0,-3)+1,-COLUMNS($AH:BP)+1,38,1),BN:BN),
COUNTIF(OFFSET(BP106,-OFFSET(BP106,0,-3)+1,-COLUMNS($AU:BP)+1,38,1),BN:BN),
COUNTIF(OFFSET(BP106,-OFFSET(BP106,0,-3)+1,-COLUMNS($BG:BP)+1,38,1),BN:BN),)</f>
        <v>8</v>
      </c>
      <c r="BQ106" s="55">
        <f ca="1">SUM(COUNTIF(OFFSET(BQ106,-OFFSET(BQ106,0,-4)+1,-COLUMNS($D:BQ)+1,38,1),BN:BN),COUNTIF(OFFSET(BQ106,-OFFSET(BQ106,0,-4)+1,-COLUMNS($J:BQ)+1,38,1),BN:BN),COUNTIF(OFFSET(BQ106,-OFFSET(BQ106,0,-4)+1,-COLUMNS($P:BQ)+1,38,1),BN:BN),COUNTIF(OFFSET(BQ106,-OFFSET(BQ106,0,-4)+1,-COLUMNS($V:BQ)+1,38,1),BN:BN),COUNTIF(OFFSET(BQ106,-OFFSET(BQ106,0,-4)+1,-COLUMNS($AB:BQ)+1,38,1),BN:BN),COUNTIF(OFFSET(BQ106,-OFFSET(BQ106,0,-4)+1,-COLUMNS($AH:BQ)+1,38,1),BN:BN),COUNTIF(OFFSET(BQ106,-OFFSET(BQ106,0,-4)+1,-COLUMNS($AO:BQ)+1,38,1),BN:BN),COUNTIF(OFFSET(BQ106,-OFFSET(BQ106,0,-4)+1,-COLUMNS($AU:BQ)+1,38,1),BN:BN),COUNTIF(OFFSET(BQ106,-OFFSET(BQ106,0,-4)+1,-COLUMNS($BA:BQ)+1,38,1),BN:BN),COUNTIF(OFFSET(BQ106,-OFFSET(BQ106,0,-4)+1,-COLUMNS($BG:BQ)+1,38,1),BN:BN),)</f>
        <v>18</v>
      </c>
      <c r="BR106" s="54">
        <f ca="1">BQ:BQ/$BQ$121</f>
        <v>0.06</v>
      </c>
    </row>
    <row r="107" spans="2:70" ht="13.5" customHeight="1" outlineLevel="1">
      <c r="B107" s="53">
        <v>22</v>
      </c>
      <c r="C107" s="52"/>
      <c r="D107" s="52" t="str">
        <f t="shared" ca="1" si="24"/>
        <v>AG</v>
      </c>
      <c r="E107" s="41"/>
      <c r="F107" s="41"/>
      <c r="G107" s="41"/>
      <c r="H107" s="41"/>
      <c r="I107" s="52"/>
      <c r="J107" s="52" t="str">
        <f t="shared" ca="1" si="25"/>
        <v>RA</v>
      </c>
      <c r="K107" s="41"/>
      <c r="L107" s="41"/>
      <c r="M107" s="41"/>
      <c r="N107" s="41"/>
      <c r="O107" s="52"/>
      <c r="P107" s="52" t="str">
        <f t="shared" ca="1" si="26"/>
        <v>ET</v>
      </c>
      <c r="Q107" s="68" t="s">
        <v>168</v>
      </c>
      <c r="R107" s="67"/>
      <c r="S107" s="67"/>
      <c r="T107" s="67" t="s">
        <v>54</v>
      </c>
      <c r="U107" s="52"/>
      <c r="V107" s="52" t="str">
        <f t="shared" ca="1" si="27"/>
        <v>ET</v>
      </c>
      <c r="W107" s="68" t="s">
        <v>169</v>
      </c>
      <c r="X107" s="67"/>
      <c r="Y107" s="67"/>
      <c r="Z107" s="67" t="s">
        <v>54</v>
      </c>
      <c r="AA107" s="52"/>
      <c r="AB107" s="52" t="str">
        <f t="shared" ca="1" si="28"/>
        <v>EG</v>
      </c>
      <c r="AC107" s="42">
        <v>2</v>
      </c>
      <c r="AD107" s="42">
        <v>0</v>
      </c>
      <c r="AE107" s="42" t="s">
        <v>31</v>
      </c>
      <c r="AF107" s="42">
        <v>2</v>
      </c>
      <c r="AG107" s="52"/>
      <c r="AH107" s="52" t="str">
        <f t="shared" ca="1" si="29"/>
        <v>ST</v>
      </c>
      <c r="AI107" s="42"/>
      <c r="AJ107" s="42"/>
      <c r="AK107" s="42"/>
      <c r="AL107" s="42"/>
      <c r="AM107" s="52"/>
      <c r="AN107" s="52"/>
      <c r="AO107" s="52" t="str">
        <f t="shared" ca="1" si="30"/>
        <v>EO</v>
      </c>
      <c r="AP107" s="107">
        <v>2</v>
      </c>
      <c r="AQ107" s="107">
        <v>0</v>
      </c>
      <c r="AR107" s="107" t="s">
        <v>31</v>
      </c>
      <c r="AS107" s="107">
        <v>2</v>
      </c>
      <c r="AT107" s="52"/>
      <c r="AU107" s="52" t="str">
        <f t="shared" ca="1" si="31"/>
        <v>GT</v>
      </c>
      <c r="AV107" s="55">
        <v>2</v>
      </c>
      <c r="AW107" s="55">
        <v>0</v>
      </c>
      <c r="AX107" s="55" t="s">
        <v>31</v>
      </c>
      <c r="AY107" s="55">
        <v>2</v>
      </c>
      <c r="AZ107" s="52"/>
      <c r="BA107" s="52" t="str">
        <f t="shared" ca="1" si="32"/>
        <v>EK</v>
      </c>
      <c r="BB107" s="42">
        <v>2</v>
      </c>
      <c r="BC107" s="42">
        <v>0</v>
      </c>
      <c r="BD107" s="42" t="s">
        <v>31</v>
      </c>
      <c r="BE107" s="42">
        <v>2</v>
      </c>
      <c r="BF107" s="52"/>
      <c r="BG107" s="52" t="str">
        <f t="shared" ca="1" si="33"/>
        <v>••</v>
      </c>
      <c r="BH107" s="39"/>
      <c r="BI107" s="39"/>
      <c r="BJ107" s="39"/>
      <c r="BK107" s="39"/>
      <c r="BL107" s="52"/>
      <c r="BM107" s="51">
        <v>22</v>
      </c>
    </row>
    <row r="108" spans="2:70" ht="13.5" customHeight="1" outlineLevel="1">
      <c r="B108" s="53">
        <v>23</v>
      </c>
      <c r="C108" s="52"/>
      <c r="D108" s="52" t="str">
        <f t="shared" ca="1" si="24"/>
        <v>AG</v>
      </c>
      <c r="E108" s="41"/>
      <c r="F108" s="41"/>
      <c r="G108" s="41"/>
      <c r="H108" s="41"/>
      <c r="I108" s="52"/>
      <c r="J108" s="52" t="str">
        <f t="shared" ca="1" si="25"/>
        <v>AG</v>
      </c>
      <c r="K108" s="72" t="s">
        <v>170</v>
      </c>
      <c r="L108" s="36"/>
      <c r="M108" s="36"/>
      <c r="N108" s="36" t="s">
        <v>49</v>
      </c>
      <c r="O108" s="52"/>
      <c r="P108" s="52" t="str">
        <f t="shared" ca="1" si="26"/>
        <v>ET</v>
      </c>
      <c r="Q108" s="63">
        <v>2</v>
      </c>
      <c r="R108" s="63">
        <v>1</v>
      </c>
      <c r="S108" s="63" t="s">
        <v>31</v>
      </c>
      <c r="T108" s="63">
        <v>3</v>
      </c>
      <c r="U108" s="52"/>
      <c r="V108" s="52" t="str">
        <f t="shared" ca="1" si="27"/>
        <v>ET</v>
      </c>
      <c r="W108" s="63">
        <v>2</v>
      </c>
      <c r="X108" s="63">
        <v>1</v>
      </c>
      <c r="Y108" s="63" t="s">
        <v>121</v>
      </c>
      <c r="Z108" s="63">
        <v>3</v>
      </c>
      <c r="AA108" s="52"/>
      <c r="AB108" s="52" t="str">
        <f t="shared" ca="1" si="28"/>
        <v>ET</v>
      </c>
      <c r="AC108" s="68" t="s">
        <v>171</v>
      </c>
      <c r="AD108" s="67"/>
      <c r="AE108" s="67"/>
      <c r="AF108" s="67" t="s">
        <v>54</v>
      </c>
      <c r="AG108" s="52"/>
      <c r="AH108" s="52" t="str">
        <f t="shared" ca="1" si="29"/>
        <v>EG</v>
      </c>
      <c r="AI108" s="78" t="s">
        <v>172</v>
      </c>
      <c r="AJ108" s="37"/>
      <c r="AK108" s="37"/>
      <c r="AL108" s="37" t="s">
        <v>40</v>
      </c>
      <c r="AM108" s="52"/>
      <c r="AN108" s="52"/>
      <c r="AO108" s="52" t="str">
        <f t="shared" ca="1" si="30"/>
        <v>ET</v>
      </c>
      <c r="AP108" s="86" t="s">
        <v>173</v>
      </c>
      <c r="AQ108" s="85"/>
      <c r="AR108" s="85"/>
      <c r="AS108" s="85" t="s">
        <v>54</v>
      </c>
      <c r="AT108" s="52"/>
      <c r="AU108" s="52" t="str">
        <f t="shared" ca="1" si="31"/>
        <v>VT</v>
      </c>
      <c r="AV108" s="128" t="s">
        <v>174</v>
      </c>
      <c r="AW108" s="129"/>
      <c r="AX108" s="129"/>
      <c r="AY108" s="129" t="s">
        <v>68</v>
      </c>
      <c r="AZ108" s="52"/>
      <c r="BA108" s="52" t="str">
        <f t="shared" ca="1" si="32"/>
        <v>VT</v>
      </c>
      <c r="BB108" s="128" t="s">
        <v>174</v>
      </c>
      <c r="BC108" s="129"/>
      <c r="BD108" s="129"/>
      <c r="BE108" s="129" t="s">
        <v>68</v>
      </c>
      <c r="BF108" s="52"/>
      <c r="BG108" s="52" t="str">
        <f t="shared" ca="1" si="33"/>
        <v>••</v>
      </c>
      <c r="BH108" s="39"/>
      <c r="BI108" s="39"/>
      <c r="BJ108" s="39"/>
      <c r="BK108" s="39"/>
      <c r="BL108" s="52"/>
      <c r="BM108" s="51">
        <v>23</v>
      </c>
    </row>
    <row r="109" spans="2:70" ht="13.5" customHeight="1" outlineLevel="1">
      <c r="B109" s="53">
        <v>24</v>
      </c>
      <c r="C109" s="52"/>
      <c r="D109" s="52" t="str">
        <f t="shared" ca="1" si="24"/>
        <v>AG</v>
      </c>
      <c r="E109" s="41"/>
      <c r="F109" s="41"/>
      <c r="G109" s="41"/>
      <c r="H109" s="41"/>
      <c r="I109" s="52"/>
      <c r="J109" s="52" t="str">
        <f t="shared" ca="1" si="25"/>
        <v>AG</v>
      </c>
      <c r="K109" s="41">
        <v>2</v>
      </c>
      <c r="L109" s="41">
        <v>2</v>
      </c>
      <c r="M109" s="41" t="s">
        <v>31</v>
      </c>
      <c r="N109" s="41">
        <v>4</v>
      </c>
      <c r="O109" s="52"/>
      <c r="P109" s="52" t="str">
        <f t="shared" ca="1" si="26"/>
        <v>ET</v>
      </c>
      <c r="Q109" s="63"/>
      <c r="R109" s="63"/>
      <c r="S109" s="63"/>
      <c r="T109" s="63"/>
      <c r="U109" s="52"/>
      <c r="V109" s="52" t="str">
        <f t="shared" ca="1" si="27"/>
        <v>ET</v>
      </c>
      <c r="W109" s="63"/>
      <c r="X109" s="63"/>
      <c r="Y109" s="63" t="s">
        <v>46</v>
      </c>
      <c r="Z109" s="63"/>
      <c r="AA109" s="52"/>
      <c r="AB109" s="52" t="str">
        <f t="shared" ca="1" si="28"/>
        <v>ET</v>
      </c>
      <c r="AC109" s="63">
        <v>2</v>
      </c>
      <c r="AD109" s="63">
        <v>1</v>
      </c>
      <c r="AE109" s="63" t="s">
        <v>31</v>
      </c>
      <c r="AF109" s="63">
        <v>3</v>
      </c>
      <c r="AG109" s="52"/>
      <c r="AH109" s="52" t="str">
        <f t="shared" ca="1" si="29"/>
        <v>EG</v>
      </c>
      <c r="AI109" s="42">
        <v>2</v>
      </c>
      <c r="AJ109" s="42">
        <v>0</v>
      </c>
      <c r="AK109" s="42" t="s">
        <v>31</v>
      </c>
      <c r="AL109" s="42">
        <v>2</v>
      </c>
      <c r="AM109" s="52"/>
      <c r="AN109" s="52"/>
      <c r="AO109" s="52" t="str">
        <f t="shared" ca="1" si="30"/>
        <v>ET</v>
      </c>
      <c r="AP109" s="124">
        <v>2</v>
      </c>
      <c r="AQ109" s="124">
        <v>0</v>
      </c>
      <c r="AR109" s="124" t="s">
        <v>31</v>
      </c>
      <c r="AS109" s="124">
        <v>2</v>
      </c>
      <c r="AT109" s="52"/>
      <c r="AU109" s="52" t="str">
        <f t="shared" ca="1" si="31"/>
        <v>VT</v>
      </c>
      <c r="AV109" s="130"/>
      <c r="AW109" s="130"/>
      <c r="AX109" s="130"/>
      <c r="AY109" s="130"/>
      <c r="AZ109" s="52"/>
      <c r="BA109" s="52" t="str">
        <f t="shared" ca="1" si="32"/>
        <v>VT</v>
      </c>
      <c r="BB109" s="130"/>
      <c r="BC109" s="130"/>
      <c r="BD109" s="130"/>
      <c r="BE109" s="130"/>
      <c r="BF109" s="52"/>
      <c r="BG109" s="52" t="str">
        <f t="shared" ca="1" si="33"/>
        <v>••</v>
      </c>
      <c r="BH109" s="39"/>
      <c r="BI109" s="39"/>
      <c r="BJ109" s="39"/>
      <c r="BK109" s="39"/>
      <c r="BL109" s="52"/>
      <c r="BM109" s="51">
        <v>24</v>
      </c>
    </row>
    <row r="110" spans="2:70" ht="13.5" customHeight="1" outlineLevel="1">
      <c r="B110" s="53">
        <v>25</v>
      </c>
      <c r="C110" s="52"/>
      <c r="D110" s="52" t="str">
        <f t="shared" ca="1" si="24"/>
        <v>TE</v>
      </c>
      <c r="E110" s="59" t="s">
        <v>73</v>
      </c>
      <c r="F110" s="58"/>
      <c r="G110" s="59"/>
      <c r="H110" s="58" t="s">
        <v>64</v>
      </c>
      <c r="I110" s="52"/>
      <c r="J110" s="52" t="str">
        <f t="shared" ca="1" si="25"/>
        <v>AG</v>
      </c>
      <c r="K110" s="41"/>
      <c r="L110" s="41"/>
      <c r="M110" s="41"/>
      <c r="N110" s="41"/>
      <c r="O110" s="52"/>
      <c r="P110" s="52" t="str">
        <f t="shared" ca="1" si="26"/>
        <v>RA</v>
      </c>
      <c r="Q110" s="72" t="s">
        <v>159</v>
      </c>
      <c r="R110" s="36"/>
      <c r="S110" s="36"/>
      <c r="T110" s="36" t="s">
        <v>58</v>
      </c>
      <c r="U110" s="52"/>
      <c r="V110" s="52" t="str">
        <f t="shared" ca="1" si="27"/>
        <v>RA</v>
      </c>
      <c r="W110" s="72" t="s">
        <v>159</v>
      </c>
      <c r="X110" s="36"/>
      <c r="Y110" s="36"/>
      <c r="Z110" s="36" t="s">
        <v>58</v>
      </c>
      <c r="AA110" s="52"/>
      <c r="AB110" s="52" t="str">
        <f t="shared" ca="1" si="28"/>
        <v>ET</v>
      </c>
      <c r="AC110" s="63"/>
      <c r="AD110" s="63"/>
      <c r="AE110" s="63"/>
      <c r="AF110" s="63"/>
      <c r="AG110" s="52"/>
      <c r="AH110" s="52" t="str">
        <f t="shared" ca="1" si="29"/>
        <v>ET</v>
      </c>
      <c r="AI110" s="68" t="s">
        <v>175</v>
      </c>
      <c r="AJ110" s="67"/>
      <c r="AK110" s="67"/>
      <c r="AL110" s="67" t="s">
        <v>54</v>
      </c>
      <c r="AM110" s="52"/>
      <c r="AN110" s="52"/>
      <c r="AO110" s="52" t="str">
        <f t="shared" ca="1" si="30"/>
        <v>RA</v>
      </c>
      <c r="AP110" s="125" t="s">
        <v>176</v>
      </c>
      <c r="AQ110" s="126"/>
      <c r="AR110" s="126"/>
      <c r="AS110" s="126" t="s">
        <v>58</v>
      </c>
      <c r="AT110" s="52"/>
      <c r="AU110" s="52" t="str">
        <f t="shared" ca="1" si="31"/>
        <v>VT</v>
      </c>
      <c r="AV110" s="130"/>
      <c r="AW110" s="130"/>
      <c r="AX110" s="130"/>
      <c r="AY110" s="130"/>
      <c r="AZ110" s="52"/>
      <c r="BA110" s="52" t="str">
        <f t="shared" ca="1" si="32"/>
        <v>VT</v>
      </c>
      <c r="BB110" s="130"/>
      <c r="BC110" s="130"/>
      <c r="BD110" s="130"/>
      <c r="BE110" s="130"/>
      <c r="BF110" s="52"/>
      <c r="BG110" s="52" t="str">
        <f t="shared" ca="1" si="33"/>
        <v>••</v>
      </c>
      <c r="BH110" s="39"/>
      <c r="BI110" s="39"/>
      <c r="BJ110" s="39"/>
      <c r="BK110" s="39"/>
      <c r="BL110" s="52"/>
      <c r="BM110" s="51">
        <v>25</v>
      </c>
    </row>
    <row r="111" spans="2:70" ht="13.5" customHeight="1" outlineLevel="1">
      <c r="B111" s="53">
        <v>26</v>
      </c>
      <c r="C111" s="52"/>
      <c r="D111" s="52" t="str">
        <f t="shared" ca="1" si="24"/>
        <v>TE</v>
      </c>
      <c r="E111" s="55">
        <v>2</v>
      </c>
      <c r="F111" s="55">
        <v>2</v>
      </c>
      <c r="G111" s="55" t="s">
        <v>31</v>
      </c>
      <c r="H111" s="55">
        <v>4</v>
      </c>
      <c r="I111" s="52"/>
      <c r="J111" s="52" t="str">
        <f t="shared" ca="1" si="25"/>
        <v>AG</v>
      </c>
      <c r="K111" s="41"/>
      <c r="L111" s="41"/>
      <c r="M111" s="41"/>
      <c r="N111" s="41"/>
      <c r="O111" s="52"/>
      <c r="P111" s="52" t="str">
        <f t="shared" ca="1" si="26"/>
        <v>RA</v>
      </c>
      <c r="Q111" s="41">
        <v>0</v>
      </c>
      <c r="R111" s="41">
        <v>4</v>
      </c>
      <c r="S111" s="41" t="s">
        <v>121</v>
      </c>
      <c r="T111" s="41">
        <v>4</v>
      </c>
      <c r="U111" s="52"/>
      <c r="V111" s="52" t="str">
        <f t="shared" ca="1" si="27"/>
        <v>RA</v>
      </c>
      <c r="W111" s="41">
        <v>0</v>
      </c>
      <c r="X111" s="41">
        <v>3</v>
      </c>
      <c r="Y111" s="41" t="s">
        <v>121</v>
      </c>
      <c r="Z111" s="41">
        <v>3</v>
      </c>
      <c r="AA111" s="52"/>
      <c r="AB111" s="52" t="str">
        <f t="shared" ca="1" si="28"/>
        <v>RA</v>
      </c>
      <c r="AC111" s="72" t="s">
        <v>177</v>
      </c>
      <c r="AD111" s="36"/>
      <c r="AE111" s="36"/>
      <c r="AF111" s="36" t="s">
        <v>58</v>
      </c>
      <c r="AG111" s="52"/>
      <c r="AH111" s="52" t="str">
        <f t="shared" ca="1" si="29"/>
        <v>ET</v>
      </c>
      <c r="AI111" s="63">
        <v>2</v>
      </c>
      <c r="AJ111" s="63">
        <v>1</v>
      </c>
      <c r="AK111" s="63" t="s">
        <v>31</v>
      </c>
      <c r="AL111" s="63">
        <v>3</v>
      </c>
      <c r="AM111" s="52"/>
      <c r="AN111" s="52"/>
      <c r="AO111" s="52" t="str">
        <f t="shared" ca="1" si="30"/>
        <v>RA</v>
      </c>
      <c r="AP111" s="127">
        <v>0</v>
      </c>
      <c r="AQ111" s="127">
        <v>2</v>
      </c>
      <c r="AR111" s="127" t="s">
        <v>121</v>
      </c>
      <c r="AS111" s="127">
        <v>2</v>
      </c>
      <c r="AT111" s="52"/>
      <c r="AU111" s="52" t="str">
        <f t="shared" ca="1" si="31"/>
        <v>VT</v>
      </c>
      <c r="AV111" s="130"/>
      <c r="AW111" s="130"/>
      <c r="AX111" s="130"/>
      <c r="AY111" s="130"/>
      <c r="AZ111" s="52"/>
      <c r="BA111" s="52" t="str">
        <f t="shared" ca="1" si="32"/>
        <v>VT</v>
      </c>
      <c r="BB111" s="130"/>
      <c r="BC111" s="130"/>
      <c r="BD111" s="130"/>
      <c r="BE111" s="130"/>
      <c r="BF111" s="52"/>
      <c r="BG111" s="52" t="str">
        <f t="shared" ca="1" si="33"/>
        <v>••</v>
      </c>
      <c r="BH111" s="39"/>
      <c r="BI111" s="39"/>
      <c r="BJ111" s="39"/>
      <c r="BK111" s="39"/>
      <c r="BL111" s="52"/>
      <c r="BM111" s="51">
        <v>26</v>
      </c>
    </row>
    <row r="112" spans="2:70" ht="13.5" customHeight="1" outlineLevel="1">
      <c r="B112" s="53">
        <v>27</v>
      </c>
      <c r="C112" s="52"/>
      <c r="D112" s="52" t="str">
        <f t="shared" ca="1" si="24"/>
        <v>TE</v>
      </c>
      <c r="E112" s="55"/>
      <c r="F112" s="55"/>
      <c r="G112" s="55"/>
      <c r="H112" s="55"/>
      <c r="I112" s="52"/>
      <c r="J112" s="52" t="str">
        <f t="shared" ca="1" si="25"/>
        <v>TE</v>
      </c>
      <c r="K112" s="59" t="s">
        <v>73</v>
      </c>
      <c r="L112" s="58"/>
      <c r="M112" s="59"/>
      <c r="N112" s="58" t="s">
        <v>64</v>
      </c>
      <c r="O112" s="52"/>
      <c r="P112" s="52" t="str">
        <f t="shared" ca="1" si="26"/>
        <v>RA</v>
      </c>
      <c r="Q112" s="41"/>
      <c r="R112" s="41"/>
      <c r="S112" s="41"/>
      <c r="T112" s="41"/>
      <c r="U112" s="52"/>
      <c r="V112" s="52" t="str">
        <f t="shared" ca="1" si="27"/>
        <v>RA</v>
      </c>
      <c r="W112" s="41"/>
      <c r="X112" s="41"/>
      <c r="Y112" s="41"/>
      <c r="Z112" s="41"/>
      <c r="AA112" s="52"/>
      <c r="AB112" s="52" t="str">
        <f t="shared" ca="1" si="28"/>
        <v>RA</v>
      </c>
      <c r="AC112" s="41">
        <v>0</v>
      </c>
      <c r="AD112" s="41">
        <v>2</v>
      </c>
      <c r="AE112" s="41" t="s">
        <v>121</v>
      </c>
      <c r="AF112" s="41">
        <v>2</v>
      </c>
      <c r="AG112" s="52"/>
      <c r="AH112" s="52" t="str">
        <f t="shared" ca="1" si="29"/>
        <v>ET</v>
      </c>
      <c r="AI112" s="63"/>
      <c r="AJ112" s="63"/>
      <c r="AK112" s="63"/>
      <c r="AL112" s="63"/>
      <c r="AM112" s="52"/>
      <c r="AN112" s="52"/>
      <c r="AO112" s="52" t="str">
        <f t="shared" ca="1" si="30"/>
        <v>GT</v>
      </c>
      <c r="AP112" s="59" t="s">
        <v>178</v>
      </c>
      <c r="AQ112" s="58"/>
      <c r="AR112" s="58"/>
      <c r="AS112" s="58" t="s">
        <v>65</v>
      </c>
      <c r="AT112" s="52"/>
      <c r="AU112" s="52" t="str">
        <f t="shared" ca="1" si="31"/>
        <v>VT</v>
      </c>
      <c r="AV112" s="130"/>
      <c r="AW112" s="130"/>
      <c r="AX112" s="130"/>
      <c r="AY112" s="130"/>
      <c r="AZ112" s="52"/>
      <c r="BA112" s="52" t="str">
        <f t="shared" ca="1" si="32"/>
        <v>VT</v>
      </c>
      <c r="BB112" s="130"/>
      <c r="BC112" s="130"/>
      <c r="BD112" s="130"/>
      <c r="BE112" s="130"/>
      <c r="BF112" s="52"/>
      <c r="BG112" s="52" t="str">
        <f t="shared" ca="1" si="33"/>
        <v>••</v>
      </c>
      <c r="BH112" s="39"/>
      <c r="BI112" s="39"/>
      <c r="BJ112" s="39"/>
      <c r="BK112" s="39"/>
      <c r="BL112" s="52"/>
      <c r="BM112" s="51">
        <v>27</v>
      </c>
    </row>
    <row r="113" spans="2:70" ht="13.5" customHeight="1" outlineLevel="1">
      <c r="B113" s="53">
        <v>28</v>
      </c>
      <c r="C113" s="52"/>
      <c r="D113" s="52" t="str">
        <f t="shared" ca="1" si="24"/>
        <v>TE</v>
      </c>
      <c r="E113" s="55"/>
      <c r="F113" s="55"/>
      <c r="G113" s="55"/>
      <c r="H113" s="55"/>
      <c r="I113" s="52"/>
      <c r="J113" s="52" t="str">
        <f t="shared" ca="1" si="25"/>
        <v>TE</v>
      </c>
      <c r="K113" s="55">
        <v>2</v>
      </c>
      <c r="L113" s="55">
        <v>2</v>
      </c>
      <c r="M113" s="55" t="s">
        <v>31</v>
      </c>
      <c r="N113" s="55">
        <v>4</v>
      </c>
      <c r="O113" s="52"/>
      <c r="P113" s="52" t="str">
        <f t="shared" ca="1" si="26"/>
        <v>RA</v>
      </c>
      <c r="Q113" s="41"/>
      <c r="R113" s="41"/>
      <c r="S113" s="41"/>
      <c r="T113" s="41"/>
      <c r="U113" s="52"/>
      <c r="V113" s="52" t="str">
        <f t="shared" ca="1" si="27"/>
        <v>IT</v>
      </c>
      <c r="W113" s="72" t="s">
        <v>179</v>
      </c>
      <c r="X113" s="36"/>
      <c r="Y113" s="36"/>
      <c r="Z113" s="36" t="s">
        <v>56</v>
      </c>
      <c r="AA113" s="52"/>
      <c r="AB113" s="52" t="str">
        <f t="shared" ca="1" si="28"/>
        <v>IT</v>
      </c>
      <c r="AC113" s="72" t="s">
        <v>180</v>
      </c>
      <c r="AD113" s="36"/>
      <c r="AE113" s="36"/>
      <c r="AF113" s="36" t="s">
        <v>56</v>
      </c>
      <c r="AG113" s="52"/>
      <c r="AH113" s="52" t="str">
        <f t="shared" ca="1" si="29"/>
        <v>RA</v>
      </c>
      <c r="AI113" s="72" t="s">
        <v>181</v>
      </c>
      <c r="AJ113" s="36"/>
      <c r="AK113" s="36"/>
      <c r="AL113" s="36" t="s">
        <v>58</v>
      </c>
      <c r="AM113" s="52"/>
      <c r="AN113" s="52"/>
      <c r="AO113" s="52" t="str">
        <f t="shared" ca="1" si="30"/>
        <v>GT</v>
      </c>
      <c r="AP113" s="55">
        <v>2</v>
      </c>
      <c r="AQ113" s="55">
        <v>0</v>
      </c>
      <c r="AR113" s="55" t="s">
        <v>121</v>
      </c>
      <c r="AS113" s="55">
        <v>2</v>
      </c>
      <c r="AT113" s="52"/>
      <c r="AU113" s="52" t="str">
        <f t="shared" ca="1" si="31"/>
        <v>VT</v>
      </c>
      <c r="AV113" s="130"/>
      <c r="AW113" s="130"/>
      <c r="AX113" s="130"/>
      <c r="AY113" s="130"/>
      <c r="AZ113" s="52"/>
      <c r="BA113" s="52" t="str">
        <f t="shared" ca="1" si="32"/>
        <v>VT</v>
      </c>
      <c r="BB113" s="130"/>
      <c r="BC113" s="130"/>
      <c r="BD113" s="130"/>
      <c r="BE113" s="130"/>
      <c r="BF113" s="52"/>
      <c r="BG113" s="52" t="str">
        <f t="shared" ca="1" si="33"/>
        <v>••</v>
      </c>
      <c r="BH113" s="39"/>
      <c r="BI113" s="39"/>
      <c r="BJ113" s="39"/>
      <c r="BK113" s="39"/>
      <c r="BL113" s="52"/>
      <c r="BM113" s="51">
        <v>28</v>
      </c>
    </row>
    <row r="114" spans="2:70" ht="13.5" customHeight="1" outlineLevel="1">
      <c r="B114" s="53">
        <v>29</v>
      </c>
      <c r="C114" s="52"/>
      <c r="D114" s="52" t="str">
        <f t="shared" ca="1" si="24"/>
        <v>GT</v>
      </c>
      <c r="E114" s="59" t="s">
        <v>83</v>
      </c>
      <c r="F114" s="58"/>
      <c r="G114" s="58"/>
      <c r="H114" s="58" t="s">
        <v>65</v>
      </c>
      <c r="I114" s="52"/>
      <c r="J114" s="52" t="str">
        <f t="shared" ca="1" si="25"/>
        <v>TE</v>
      </c>
      <c r="K114" s="55"/>
      <c r="L114" s="55"/>
      <c r="M114" s="55"/>
      <c r="N114" s="55"/>
      <c r="O114" s="52"/>
      <c r="P114" s="52" t="str">
        <f t="shared" ca="1" si="26"/>
        <v>GT</v>
      </c>
      <c r="Q114" s="59" t="s">
        <v>182</v>
      </c>
      <c r="R114" s="58"/>
      <c r="S114" s="58"/>
      <c r="T114" s="58" t="s">
        <v>65</v>
      </c>
      <c r="U114" s="52"/>
      <c r="V114" s="52" t="str">
        <f t="shared" ca="1" si="27"/>
        <v>IT</v>
      </c>
      <c r="W114" s="41">
        <v>1</v>
      </c>
      <c r="X114" s="41">
        <v>2</v>
      </c>
      <c r="Y114" s="41" t="s">
        <v>31</v>
      </c>
      <c r="Z114" s="41">
        <v>3</v>
      </c>
      <c r="AA114" s="52"/>
      <c r="AB114" s="52" t="str">
        <f t="shared" ca="1" si="28"/>
        <v>IT</v>
      </c>
      <c r="AC114" s="41">
        <v>1</v>
      </c>
      <c r="AD114" s="41">
        <v>2</v>
      </c>
      <c r="AE114" s="41" t="s">
        <v>31</v>
      </c>
      <c r="AF114" s="41">
        <v>3</v>
      </c>
      <c r="AG114" s="52"/>
      <c r="AH114" s="52" t="str">
        <f t="shared" ca="1" si="29"/>
        <v>RA</v>
      </c>
      <c r="AI114" s="41">
        <v>0</v>
      </c>
      <c r="AJ114" s="41">
        <v>2</v>
      </c>
      <c r="AK114" s="41" t="s">
        <v>121</v>
      </c>
      <c r="AL114" s="41">
        <v>2</v>
      </c>
      <c r="AM114" s="52"/>
      <c r="AN114" s="52"/>
      <c r="AO114" s="52" t="str">
        <f t="shared" ca="1" si="30"/>
        <v>VT</v>
      </c>
      <c r="AP114" s="128" t="s">
        <v>174</v>
      </c>
      <c r="AQ114" s="129"/>
      <c r="AR114" s="129"/>
      <c r="AS114" s="129" t="s">
        <v>68</v>
      </c>
      <c r="AT114" s="52"/>
      <c r="AU114" s="52" t="str">
        <f t="shared" ca="1" si="31"/>
        <v>VT</v>
      </c>
      <c r="AV114" s="130"/>
      <c r="AW114" s="130"/>
      <c r="AX114" s="130"/>
      <c r="AY114" s="130"/>
      <c r="AZ114" s="52"/>
      <c r="BA114" s="52" t="str">
        <f t="shared" ca="1" si="32"/>
        <v>VT</v>
      </c>
      <c r="BB114" s="130"/>
      <c r="BC114" s="130"/>
      <c r="BD114" s="130"/>
      <c r="BE114" s="130"/>
      <c r="BF114" s="52"/>
      <c r="BG114" s="52" t="str">
        <f t="shared" ca="1" si="33"/>
        <v>••</v>
      </c>
      <c r="BH114" s="39"/>
      <c r="BI114" s="39"/>
      <c r="BJ114" s="39"/>
      <c r="BK114" s="39"/>
      <c r="BL114" s="52"/>
      <c r="BM114" s="51">
        <v>29</v>
      </c>
      <c r="BN114" s="76" t="s">
        <v>81</v>
      </c>
      <c r="BO114" s="77" t="s">
        <v>12</v>
      </c>
      <c r="BP114" s="77" t="s">
        <v>13</v>
      </c>
      <c r="BQ114" s="76" t="s">
        <v>14</v>
      </c>
      <c r="BR114" s="76" t="s">
        <v>15</v>
      </c>
    </row>
    <row r="115" spans="2:70" ht="13.5" customHeight="1" outlineLevel="1">
      <c r="B115" s="53">
        <v>30</v>
      </c>
      <c r="C115" s="52"/>
      <c r="D115" s="52" t="str">
        <f t="shared" ca="1" si="24"/>
        <v>GT</v>
      </c>
      <c r="E115" s="55">
        <v>2</v>
      </c>
      <c r="F115" s="55">
        <v>0</v>
      </c>
      <c r="G115" s="55" t="s">
        <v>121</v>
      </c>
      <c r="H115" s="55">
        <v>2</v>
      </c>
      <c r="I115" s="52"/>
      <c r="J115" s="52" t="str">
        <f t="shared" ca="1" si="25"/>
        <v>TE</v>
      </c>
      <c r="K115" s="55"/>
      <c r="L115" s="55"/>
      <c r="M115" s="55"/>
      <c r="N115" s="55"/>
      <c r="O115" s="52"/>
      <c r="P115" s="52" t="str">
        <f t="shared" ca="1" si="26"/>
        <v>GT</v>
      </c>
      <c r="Q115" s="55">
        <v>2</v>
      </c>
      <c r="R115" s="55">
        <v>0</v>
      </c>
      <c r="S115" s="55" t="s">
        <v>121</v>
      </c>
      <c r="T115" s="55">
        <v>2</v>
      </c>
      <c r="U115" s="52"/>
      <c r="V115" s="52" t="str">
        <f t="shared" ca="1" si="27"/>
        <v>IT</v>
      </c>
      <c r="W115" s="41"/>
      <c r="X115" s="41"/>
      <c r="Y115" s="41"/>
      <c r="Z115" s="41"/>
      <c r="AA115" s="52"/>
      <c r="AB115" s="52" t="str">
        <f t="shared" ca="1" si="28"/>
        <v>IT</v>
      </c>
      <c r="AC115" s="41"/>
      <c r="AD115" s="41"/>
      <c r="AE115" s="41"/>
      <c r="AF115" s="41"/>
      <c r="AG115" s="52"/>
      <c r="AH115" s="52" t="str">
        <f t="shared" ca="1" si="29"/>
        <v>RA</v>
      </c>
      <c r="AI115" s="46"/>
      <c r="AJ115" s="33"/>
      <c r="AK115" s="33"/>
      <c r="AL115" s="33"/>
      <c r="AM115" s="52"/>
      <c r="AN115" s="52"/>
      <c r="AO115" s="52" t="str">
        <f t="shared" ca="1" si="30"/>
        <v>VT</v>
      </c>
      <c r="AP115" s="130"/>
      <c r="AQ115" s="130"/>
      <c r="AR115" s="130"/>
      <c r="AS115" s="130"/>
      <c r="AT115" s="52"/>
      <c r="AU115" s="52" t="str">
        <f t="shared" ca="1" si="31"/>
        <v>VT</v>
      </c>
      <c r="AV115" s="130"/>
      <c r="AW115" s="130"/>
      <c r="AX115" s="130"/>
      <c r="AY115" s="130"/>
      <c r="AZ115" s="52"/>
      <c r="BA115" s="52" t="str">
        <f t="shared" ca="1" si="32"/>
        <v>VT</v>
      </c>
      <c r="BB115" s="130"/>
      <c r="BC115" s="130"/>
      <c r="BD115" s="130"/>
      <c r="BE115" s="130"/>
      <c r="BF115" s="52"/>
      <c r="BG115" s="52" t="str">
        <f t="shared" ca="1" si="33"/>
        <v>••</v>
      </c>
      <c r="BH115" s="39"/>
      <c r="BI115" s="39"/>
      <c r="BJ115" s="39"/>
      <c r="BK115" s="39"/>
      <c r="BL115" s="52"/>
      <c r="BM115" s="51">
        <v>30</v>
      </c>
      <c r="BN115" s="75" t="s">
        <v>82</v>
      </c>
      <c r="BO115" s="74">
        <f ca="1">SUM(BO86:BO91)</f>
        <v>34</v>
      </c>
      <c r="BP115" s="74">
        <f ca="1">SUM(BP86:BP91)</f>
        <v>23</v>
      </c>
      <c r="BQ115" s="40">
        <f ca="1">SUM(BQ86:BQ91)</f>
        <v>57</v>
      </c>
      <c r="BR115" s="73">
        <f t="shared" ref="BR115:BR120" ca="1" si="35">BQ:BQ/$BQ$121</f>
        <v>0.19</v>
      </c>
    </row>
    <row r="116" spans="2:70" ht="13.5" customHeight="1" outlineLevel="1">
      <c r="B116" s="53">
        <v>23</v>
      </c>
      <c r="C116" s="52"/>
      <c r="D116" s="52"/>
      <c r="E116" s="46" t="s">
        <v>183</v>
      </c>
      <c r="F116" s="33"/>
      <c r="G116" s="33"/>
      <c r="H116" s="33" t="s">
        <v>65</v>
      </c>
      <c r="I116" s="52"/>
      <c r="J116" s="52"/>
      <c r="K116" s="46" t="s">
        <v>183</v>
      </c>
      <c r="L116" s="33"/>
      <c r="M116" s="33"/>
      <c r="N116" s="33" t="s">
        <v>65</v>
      </c>
      <c r="O116" s="52"/>
      <c r="P116" s="52"/>
      <c r="Q116" s="46" t="s">
        <v>183</v>
      </c>
      <c r="R116" s="33"/>
      <c r="S116" s="33"/>
      <c r="T116" s="33" t="s">
        <v>65</v>
      </c>
      <c r="U116" s="52"/>
      <c r="V116" s="52"/>
      <c r="W116" s="46" t="s">
        <v>183</v>
      </c>
      <c r="X116" s="33"/>
      <c r="Y116" s="33"/>
      <c r="Z116" s="33" t="s">
        <v>65</v>
      </c>
      <c r="AA116" s="52"/>
      <c r="AB116" s="52"/>
      <c r="AC116" s="46" t="s">
        <v>183</v>
      </c>
      <c r="AD116" s="33"/>
      <c r="AE116" s="33"/>
      <c r="AF116" s="33" t="s">
        <v>65</v>
      </c>
      <c r="AG116" s="52"/>
      <c r="AH116" s="52"/>
      <c r="AI116" s="46" t="s">
        <v>183</v>
      </c>
      <c r="AJ116" s="33"/>
      <c r="AK116" s="33"/>
      <c r="AL116" s="33" t="s">
        <v>65</v>
      </c>
      <c r="AM116" s="52"/>
      <c r="AN116" s="52"/>
      <c r="AO116" s="52"/>
      <c r="AP116" s="46" t="s">
        <v>183</v>
      </c>
      <c r="AQ116" s="33"/>
      <c r="AR116" s="33"/>
      <c r="AS116" s="33" t="s">
        <v>65</v>
      </c>
      <c r="AT116" s="52"/>
      <c r="AU116" s="52"/>
      <c r="AV116" s="46" t="s">
        <v>183</v>
      </c>
      <c r="AW116" s="33"/>
      <c r="AX116" s="33"/>
      <c r="AY116" s="33" t="s">
        <v>65</v>
      </c>
      <c r="AZ116" s="52"/>
      <c r="BA116" s="52"/>
      <c r="BB116" s="46"/>
      <c r="BC116" s="33"/>
      <c r="BD116" s="33"/>
      <c r="BE116" s="33"/>
      <c r="BF116" s="52"/>
      <c r="BG116" s="52"/>
      <c r="BH116" s="46"/>
      <c r="BI116" s="33"/>
      <c r="BJ116" s="33"/>
      <c r="BK116" s="33"/>
      <c r="BL116" s="52"/>
      <c r="BM116" s="51">
        <v>33</v>
      </c>
      <c r="BN116" s="71" t="s">
        <v>85</v>
      </c>
      <c r="BO116" s="70">
        <f ca="1">SUM(BO92)</f>
        <v>6</v>
      </c>
      <c r="BP116" s="70">
        <f ca="1">SUM(BP92)</f>
        <v>36</v>
      </c>
      <c r="BQ116" s="39">
        <f ca="1">SUM(BQ92)</f>
        <v>42</v>
      </c>
      <c r="BR116" s="69">
        <f t="shared" ca="1" si="35"/>
        <v>0.14000000000000001</v>
      </c>
    </row>
    <row r="117" spans="2:70" ht="13.5" customHeight="1" outlineLevel="1">
      <c r="B117" s="53">
        <v>24</v>
      </c>
      <c r="C117" s="52"/>
      <c r="D117" s="52"/>
      <c r="E117" s="38"/>
      <c r="F117" s="38"/>
      <c r="G117" s="38" t="s">
        <v>121</v>
      </c>
      <c r="H117" s="38">
        <v>0</v>
      </c>
      <c r="I117" s="52"/>
      <c r="J117" s="52"/>
      <c r="K117" s="38"/>
      <c r="L117" s="38"/>
      <c r="M117" s="38" t="s">
        <v>121</v>
      </c>
      <c r="N117" s="38">
        <v>0</v>
      </c>
      <c r="O117" s="52"/>
      <c r="P117" s="52"/>
      <c r="Q117" s="38"/>
      <c r="R117" s="38"/>
      <c r="S117" s="38" t="s">
        <v>121</v>
      </c>
      <c r="T117" s="38">
        <v>0</v>
      </c>
      <c r="U117" s="52"/>
      <c r="V117" s="52"/>
      <c r="W117" s="38"/>
      <c r="X117" s="38"/>
      <c r="Y117" s="38" t="s">
        <v>121</v>
      </c>
      <c r="Z117" s="38">
        <v>0</v>
      </c>
      <c r="AA117" s="52"/>
      <c r="AB117" s="52"/>
      <c r="AC117" s="38"/>
      <c r="AD117" s="38"/>
      <c r="AE117" s="38" t="s">
        <v>121</v>
      </c>
      <c r="AF117" s="38">
        <v>0</v>
      </c>
      <c r="AG117" s="52"/>
      <c r="AH117" s="52"/>
      <c r="AI117" s="38"/>
      <c r="AJ117" s="38"/>
      <c r="AK117" s="38" t="s">
        <v>121</v>
      </c>
      <c r="AL117" s="38">
        <v>0</v>
      </c>
      <c r="AM117" s="52"/>
      <c r="AN117" s="52"/>
      <c r="AO117" s="52"/>
      <c r="AP117" s="38"/>
      <c r="AQ117" s="38"/>
      <c r="AR117" s="38" t="s">
        <v>121</v>
      </c>
      <c r="AS117" s="38">
        <v>0</v>
      </c>
      <c r="AT117" s="52"/>
      <c r="AU117" s="52"/>
      <c r="AV117" s="38"/>
      <c r="AW117" s="38"/>
      <c r="AX117" s="38" t="s">
        <v>121</v>
      </c>
      <c r="AY117" s="38">
        <v>0</v>
      </c>
      <c r="AZ117" s="52"/>
      <c r="BA117" s="52"/>
      <c r="BB117" s="38"/>
      <c r="BC117" s="38"/>
      <c r="BD117" s="38"/>
      <c r="BE117" s="38"/>
      <c r="BF117" s="52"/>
      <c r="BG117" s="52"/>
      <c r="BH117" s="38"/>
      <c r="BI117" s="38"/>
      <c r="BJ117" s="38"/>
      <c r="BK117" s="38"/>
      <c r="BL117" s="52"/>
      <c r="BM117" s="51">
        <v>34</v>
      </c>
      <c r="BN117" s="66" t="s">
        <v>87</v>
      </c>
      <c r="BO117" s="65">
        <f ca="1">SUM(BO93:BO97)</f>
        <v>48</v>
      </c>
      <c r="BP117" s="65">
        <f ca="1">SUM(BP93:BP97)</f>
        <v>42</v>
      </c>
      <c r="BQ117" s="42">
        <f ca="1">SUM(BQ93:BQ97)</f>
        <v>90</v>
      </c>
      <c r="BR117" s="64">
        <f t="shared" ca="1" si="35"/>
        <v>0.3</v>
      </c>
    </row>
    <row r="118" spans="2:70" ht="13.5" customHeight="1" outlineLevel="1">
      <c r="B118" s="53">
        <v>25</v>
      </c>
      <c r="C118" s="52"/>
      <c r="D118" s="52"/>
      <c r="E118" s="38"/>
      <c r="F118" s="38"/>
      <c r="G118" s="38"/>
      <c r="H118" s="38"/>
      <c r="I118" s="52"/>
      <c r="J118" s="52"/>
      <c r="K118" s="38"/>
      <c r="L118" s="38"/>
      <c r="M118" s="38"/>
      <c r="N118" s="38"/>
      <c r="O118" s="52"/>
      <c r="P118" s="52"/>
      <c r="Q118" s="38"/>
      <c r="R118" s="38"/>
      <c r="S118" s="38"/>
      <c r="T118" s="38"/>
      <c r="U118" s="52"/>
      <c r="V118" s="52"/>
      <c r="W118" s="38"/>
      <c r="X118" s="38"/>
      <c r="Y118" s="38"/>
      <c r="Z118" s="38"/>
      <c r="AA118" s="52"/>
      <c r="AB118" s="52"/>
      <c r="AC118" s="38"/>
      <c r="AD118" s="38"/>
      <c r="AE118" s="38"/>
      <c r="AF118" s="38"/>
      <c r="AG118" s="52"/>
      <c r="AH118" s="52"/>
      <c r="AI118" s="38"/>
      <c r="AJ118" s="38"/>
      <c r="AK118" s="38"/>
      <c r="AL118" s="38"/>
      <c r="AM118" s="52"/>
      <c r="AN118" s="52"/>
      <c r="AO118" s="52"/>
      <c r="AP118" s="38"/>
      <c r="AQ118" s="38"/>
      <c r="AR118" s="38"/>
      <c r="AS118" s="38"/>
      <c r="AT118" s="52"/>
      <c r="AU118" s="52"/>
      <c r="AV118" s="38"/>
      <c r="AW118" s="38"/>
      <c r="AX118" s="38"/>
      <c r="AY118" s="38"/>
      <c r="AZ118" s="52"/>
      <c r="BA118" s="52"/>
      <c r="BB118" s="38"/>
      <c r="BC118" s="38"/>
      <c r="BD118" s="38"/>
      <c r="BE118" s="38"/>
      <c r="BF118" s="52"/>
      <c r="BG118" s="52"/>
      <c r="BH118" s="38"/>
      <c r="BI118" s="38"/>
      <c r="BJ118" s="38"/>
      <c r="BK118" s="38"/>
      <c r="BL118" s="52"/>
      <c r="BM118" s="51">
        <v>35</v>
      </c>
      <c r="BN118" s="62" t="s">
        <v>90</v>
      </c>
      <c r="BO118" s="61">
        <f ca="1">SUM(BO98:BO101)</f>
        <v>36</v>
      </c>
      <c r="BP118" s="61">
        <f ca="1">SUM(BP98:BP101)</f>
        <v>30</v>
      </c>
      <c r="BQ118" s="41">
        <f ca="1">SUM(BQ98:BQ101)</f>
        <v>66</v>
      </c>
      <c r="BR118" s="60">
        <f t="shared" ca="1" si="35"/>
        <v>0.22</v>
      </c>
    </row>
    <row r="119" spans="2:70" ht="13.5" customHeight="1" outlineLevel="1">
      <c r="B119" s="53">
        <v>26</v>
      </c>
      <c r="C119" s="52"/>
      <c r="D119" s="52"/>
      <c r="E119" s="38"/>
      <c r="F119" s="38"/>
      <c r="G119" s="38"/>
      <c r="H119" s="38"/>
      <c r="I119" s="52"/>
      <c r="J119" s="52"/>
      <c r="K119" s="38"/>
      <c r="L119" s="38"/>
      <c r="M119" s="38"/>
      <c r="N119" s="38"/>
      <c r="O119" s="52"/>
      <c r="P119" s="52"/>
      <c r="Q119" s="38"/>
      <c r="R119" s="38"/>
      <c r="S119" s="38"/>
      <c r="T119" s="38"/>
      <c r="U119" s="52"/>
      <c r="V119" s="52"/>
      <c r="W119" s="38"/>
      <c r="X119" s="38"/>
      <c r="Y119" s="38"/>
      <c r="Z119" s="38"/>
      <c r="AA119" s="52"/>
      <c r="AB119" s="52"/>
      <c r="AC119" s="38"/>
      <c r="AD119" s="38"/>
      <c r="AE119" s="38"/>
      <c r="AF119" s="38"/>
      <c r="AG119" s="52"/>
      <c r="AH119" s="52"/>
      <c r="AI119" s="38"/>
      <c r="AJ119" s="38"/>
      <c r="AK119" s="38"/>
      <c r="AL119" s="38"/>
      <c r="AM119" s="52"/>
      <c r="AN119" s="52"/>
      <c r="AO119" s="52"/>
      <c r="AP119" s="38"/>
      <c r="AQ119" s="38"/>
      <c r="AR119" s="38"/>
      <c r="AS119" s="38"/>
      <c r="AT119" s="52"/>
      <c r="AU119" s="52"/>
      <c r="AV119" s="38"/>
      <c r="AW119" s="38"/>
      <c r="AX119" s="38"/>
      <c r="AY119" s="38"/>
      <c r="AZ119" s="52"/>
      <c r="BA119" s="52"/>
      <c r="BB119" s="38"/>
      <c r="BC119" s="38"/>
      <c r="BD119" s="38"/>
      <c r="BE119" s="38"/>
      <c r="BF119" s="52"/>
      <c r="BG119" s="52"/>
      <c r="BH119" s="38"/>
      <c r="BI119" s="38"/>
      <c r="BJ119" s="38"/>
      <c r="BK119" s="38"/>
      <c r="BL119" s="52"/>
      <c r="BM119" s="51">
        <v>36</v>
      </c>
      <c r="BN119" s="57" t="s">
        <v>91</v>
      </c>
      <c r="BO119" s="56">
        <f ca="1">SUM(BO106)</f>
        <v>10</v>
      </c>
      <c r="BP119" s="56">
        <f ca="1">SUM(BP106)</f>
        <v>8</v>
      </c>
      <c r="BQ119" s="55">
        <f ca="1">SUM(BQ106)</f>
        <v>18</v>
      </c>
      <c r="BR119" s="54">
        <f t="shared" ca="1" si="35"/>
        <v>0.06</v>
      </c>
    </row>
    <row r="120" spans="2:70" ht="13.5" customHeight="1" outlineLevel="1">
      <c r="B120" s="53">
        <v>27</v>
      </c>
      <c r="C120" s="52"/>
      <c r="D120" s="52"/>
      <c r="E120" s="46" t="s">
        <v>88</v>
      </c>
      <c r="F120" s="33"/>
      <c r="G120" s="33"/>
      <c r="H120" s="33" t="s">
        <v>65</v>
      </c>
      <c r="I120" s="52"/>
      <c r="J120" s="52"/>
      <c r="K120" s="46" t="s">
        <v>88</v>
      </c>
      <c r="L120" s="33"/>
      <c r="M120" s="33"/>
      <c r="N120" s="33" t="s">
        <v>65</v>
      </c>
      <c r="O120" s="52"/>
      <c r="P120" s="52"/>
      <c r="Q120" s="46" t="s">
        <v>88</v>
      </c>
      <c r="R120" s="33"/>
      <c r="S120" s="33"/>
      <c r="T120" s="33" t="s">
        <v>65</v>
      </c>
      <c r="U120" s="52"/>
      <c r="V120" s="52"/>
      <c r="W120" s="46" t="s">
        <v>88</v>
      </c>
      <c r="X120" s="33"/>
      <c r="Y120" s="33"/>
      <c r="Z120" s="33" t="s">
        <v>65</v>
      </c>
      <c r="AA120" s="52"/>
      <c r="AB120" s="52"/>
      <c r="AC120" s="46"/>
      <c r="AD120" s="33"/>
      <c r="AE120" s="33"/>
      <c r="AF120" s="33"/>
      <c r="AG120" s="52"/>
      <c r="AH120" s="52"/>
      <c r="AI120" s="46"/>
      <c r="AJ120" s="33"/>
      <c r="AK120" s="33"/>
      <c r="AL120" s="33"/>
      <c r="AM120" s="52"/>
      <c r="AN120" s="52"/>
      <c r="AO120" s="52"/>
      <c r="AP120" s="46"/>
      <c r="AQ120" s="33"/>
      <c r="AR120" s="33"/>
      <c r="AS120" s="33"/>
      <c r="AT120" s="52"/>
      <c r="AU120" s="52"/>
      <c r="AV120" s="46"/>
      <c r="AW120" s="33"/>
      <c r="AX120" s="33"/>
      <c r="AY120" s="33"/>
      <c r="AZ120" s="52"/>
      <c r="BA120" s="52"/>
      <c r="BB120" s="38"/>
      <c r="BC120" s="38"/>
      <c r="BD120" s="38"/>
      <c r="BE120" s="38"/>
      <c r="BF120" s="52"/>
      <c r="BG120" s="52"/>
      <c r="BH120" s="38"/>
      <c r="BI120" s="38"/>
      <c r="BJ120" s="38"/>
      <c r="BK120" s="38"/>
      <c r="BL120" s="52"/>
      <c r="BM120" s="51">
        <v>37</v>
      </c>
      <c r="BN120" s="57" t="s">
        <v>95</v>
      </c>
      <c r="BO120" s="56">
        <f ca="1">SUM(BO102:BO105)</f>
        <v>16</v>
      </c>
      <c r="BP120" s="56">
        <f ca="1">SUM(BP102:BP105)</f>
        <v>11</v>
      </c>
      <c r="BQ120" s="55">
        <f ca="1">SUM(BQ102:BQ105)</f>
        <v>27</v>
      </c>
      <c r="BR120" s="54">
        <f t="shared" ca="1" si="35"/>
        <v>0.09</v>
      </c>
    </row>
    <row r="121" spans="2:70" ht="13.5" customHeight="1" outlineLevel="1">
      <c r="B121" s="53">
        <v>28</v>
      </c>
      <c r="C121" s="52"/>
      <c r="D121" s="52"/>
      <c r="E121" s="38"/>
      <c r="F121" s="38"/>
      <c r="G121" s="38" t="s">
        <v>33</v>
      </c>
      <c r="H121" s="38">
        <v>0</v>
      </c>
      <c r="I121" s="52"/>
      <c r="J121" s="52"/>
      <c r="K121" s="38"/>
      <c r="L121" s="38"/>
      <c r="M121" s="38" t="s">
        <v>33</v>
      </c>
      <c r="N121" s="38">
        <v>0</v>
      </c>
      <c r="O121" s="52"/>
      <c r="P121" s="52"/>
      <c r="Q121" s="38"/>
      <c r="R121" s="38"/>
      <c r="S121" s="38" t="s">
        <v>33</v>
      </c>
      <c r="T121" s="38">
        <v>0</v>
      </c>
      <c r="U121" s="52"/>
      <c r="V121" s="52"/>
      <c r="W121" s="38"/>
      <c r="X121" s="38"/>
      <c r="Y121" s="38" t="s">
        <v>33</v>
      </c>
      <c r="Z121" s="38">
        <v>0</v>
      </c>
      <c r="AA121" s="52"/>
      <c r="AB121" s="52"/>
      <c r="AC121" s="38"/>
      <c r="AD121" s="38"/>
      <c r="AE121" s="38"/>
      <c r="AF121" s="38"/>
      <c r="AG121" s="52"/>
      <c r="AH121" s="52"/>
      <c r="AI121" s="38"/>
      <c r="AJ121" s="38"/>
      <c r="AK121" s="38"/>
      <c r="AL121" s="38"/>
      <c r="AM121" s="52"/>
      <c r="AN121" s="52"/>
      <c r="AO121" s="52"/>
      <c r="AP121" s="38"/>
      <c r="AQ121" s="38"/>
      <c r="AR121" s="38"/>
      <c r="AS121" s="38"/>
      <c r="AT121" s="52"/>
      <c r="AU121" s="52"/>
      <c r="AV121" s="38"/>
      <c r="AW121" s="38"/>
      <c r="AX121" s="38"/>
      <c r="AY121" s="38"/>
      <c r="AZ121" s="52"/>
      <c r="BA121" s="52"/>
      <c r="BB121" s="38"/>
      <c r="BC121" s="38"/>
      <c r="BD121" s="38"/>
      <c r="BE121" s="38"/>
      <c r="BF121" s="52"/>
      <c r="BG121" s="52"/>
      <c r="BH121" s="38"/>
      <c r="BI121" s="38"/>
      <c r="BJ121" s="38"/>
      <c r="BK121" s="38"/>
      <c r="BL121" s="52"/>
      <c r="BM121" s="51">
        <v>38</v>
      </c>
      <c r="BN121" s="50" t="s">
        <v>96</v>
      </c>
      <c r="BO121" s="49">
        <f ca="1">SUM(BO115:BO120)</f>
        <v>150</v>
      </c>
      <c r="BP121" s="49">
        <f ca="1">SUM(BP115:BP120)</f>
        <v>150</v>
      </c>
      <c r="BQ121" s="48">
        <f ca="1">SUM(BQ115:BQ120)</f>
        <v>300</v>
      </c>
      <c r="BR121" s="47"/>
    </row>
    <row r="122" spans="2:70" ht="13.5" customHeight="1" outlineLevel="1">
      <c r="E122" s="46" t="s">
        <v>97</v>
      </c>
      <c r="F122" s="46" t="s">
        <v>98</v>
      </c>
      <c r="G122" s="46" t="s">
        <v>99</v>
      </c>
      <c r="H122" s="46" t="s">
        <v>100</v>
      </c>
      <c r="K122" s="46" t="s">
        <v>97</v>
      </c>
      <c r="L122" s="46" t="s">
        <v>98</v>
      </c>
      <c r="M122" s="46" t="s">
        <v>99</v>
      </c>
      <c r="N122" s="46" t="s">
        <v>100</v>
      </c>
      <c r="Q122" s="46" t="s">
        <v>97</v>
      </c>
      <c r="R122" s="46" t="s">
        <v>98</v>
      </c>
      <c r="S122" s="46" t="s">
        <v>99</v>
      </c>
      <c r="T122" s="46" t="s">
        <v>100</v>
      </c>
      <c r="W122" s="46" t="s">
        <v>97</v>
      </c>
      <c r="X122" s="46" t="s">
        <v>98</v>
      </c>
      <c r="Y122" s="46" t="s">
        <v>99</v>
      </c>
      <c r="Z122" s="46" t="s">
        <v>100</v>
      </c>
      <c r="AC122" s="46" t="s">
        <v>97</v>
      </c>
      <c r="AD122" s="46" t="s">
        <v>98</v>
      </c>
      <c r="AE122" s="46" t="s">
        <v>99</v>
      </c>
      <c r="AF122" s="46" t="s">
        <v>100</v>
      </c>
      <c r="AI122" s="46" t="s">
        <v>97</v>
      </c>
      <c r="AJ122" s="46" t="s">
        <v>98</v>
      </c>
      <c r="AK122" s="46" t="s">
        <v>99</v>
      </c>
      <c r="AL122" s="46" t="s">
        <v>100</v>
      </c>
      <c r="AP122" s="46" t="s">
        <v>97</v>
      </c>
      <c r="AQ122" s="46" t="s">
        <v>98</v>
      </c>
      <c r="AR122" s="46" t="s">
        <v>99</v>
      </c>
      <c r="AS122" s="46" t="s">
        <v>100</v>
      </c>
      <c r="AV122" s="46" t="s">
        <v>97</v>
      </c>
      <c r="AW122" s="46" t="s">
        <v>98</v>
      </c>
      <c r="AX122" s="46" t="s">
        <v>99</v>
      </c>
      <c r="AY122" s="46" t="s">
        <v>100</v>
      </c>
      <c r="BB122" s="46" t="s">
        <v>97</v>
      </c>
      <c r="BC122" s="46" t="s">
        <v>98</v>
      </c>
      <c r="BD122" s="46" t="s">
        <v>99</v>
      </c>
      <c r="BE122" s="46" t="s">
        <v>100</v>
      </c>
      <c r="BH122" s="46"/>
      <c r="BI122" s="46"/>
      <c r="BJ122" s="46"/>
      <c r="BK122" s="46"/>
      <c r="BN122" s="45" t="s">
        <v>101</v>
      </c>
      <c r="BO122" s="44"/>
      <c r="BP122" s="44"/>
      <c r="BQ122" s="38">
        <f>SUM(E123,K123,Q123,W123,AC123,AI123,AP123,AV123,BB123,BH123)</f>
        <v>123</v>
      </c>
      <c r="BR122" s="1">
        <f ca="1">ROUND(BQ122/BQ121,3)</f>
        <v>0.41</v>
      </c>
    </row>
    <row r="123" spans="2:70" ht="13.5" customHeight="1" outlineLevel="1">
      <c r="E123" s="38">
        <f>SUM(E85:E122)</f>
        <v>16</v>
      </c>
      <c r="F123" s="38">
        <f>SUM(F85:F122)</f>
        <v>14</v>
      </c>
      <c r="G123" s="38" t="str">
        <f>COUNTIF(G85:G122,"v")&amp;"+"&amp;COUNTIF(G85:G122,"sz")</f>
        <v>4+0</v>
      </c>
      <c r="H123" s="38">
        <f>SUM(H85:H122)</f>
        <v>30</v>
      </c>
      <c r="K123" s="38">
        <f>SUM(K85:K122)</f>
        <v>14</v>
      </c>
      <c r="L123" s="38">
        <f>SUM(L85:L122)</f>
        <v>16</v>
      </c>
      <c r="M123" s="38" t="str">
        <f>COUNTIF(M85:M122,"v")&amp;"+"&amp;COUNTIF(M85:M122,"sz")</f>
        <v>4+0</v>
      </c>
      <c r="N123" s="38">
        <f>SUM(N85:N122)</f>
        <v>30</v>
      </c>
      <c r="Q123" s="38">
        <f>SUM(Q85:Q122)</f>
        <v>15</v>
      </c>
      <c r="R123" s="38">
        <f>SUM(R85:R122)</f>
        <v>15</v>
      </c>
      <c r="S123" s="38" t="str">
        <f>COUNTIF(S85:S122,"v")&amp;"+"&amp;COUNTIF(S85:S122,"sz")</f>
        <v>3+1</v>
      </c>
      <c r="T123" s="38">
        <f>SUM(T85:T122)</f>
        <v>31</v>
      </c>
      <c r="W123" s="38">
        <f>SUM(W85:W122)</f>
        <v>13</v>
      </c>
      <c r="X123" s="38">
        <f>SUM(X85:X122)</f>
        <v>17</v>
      </c>
      <c r="Y123" s="38" t="str">
        <f>COUNTIF(Y85:Y122,"v")&amp;"+"&amp;COUNTIF(Y85:Y122,"sz")</f>
        <v>5+1</v>
      </c>
      <c r="Z123" s="38">
        <f>SUM(Z85:Z122)</f>
        <v>31</v>
      </c>
      <c r="AC123" s="38">
        <f>SUM(AC85:AC122)</f>
        <v>16</v>
      </c>
      <c r="AD123" s="38">
        <f>SUM(AD85:AD122)</f>
        <v>14</v>
      </c>
      <c r="AE123" s="38" t="str">
        <f>COUNTIF(AE85:AE122,"v")&amp;"+"&amp;COUNTIF(AE85:AE122,"sz")</f>
        <v>6+0</v>
      </c>
      <c r="AF123" s="38">
        <f>SUM(AF85:AF122)</f>
        <v>31</v>
      </c>
      <c r="AI123" s="38">
        <f>SUM(AI85:AI122)</f>
        <v>14</v>
      </c>
      <c r="AJ123" s="38">
        <f>SUM(AJ85:AJ122)</f>
        <v>15</v>
      </c>
      <c r="AK123" s="38" t="str">
        <f>COUNTIF(AK85:AK122,"v")&amp;"+"&amp;COUNTIF(AK85:AK122,"sz")</f>
        <v>6+1</v>
      </c>
      <c r="AL123" s="38">
        <f>SUM(AL85:AL122)</f>
        <v>30</v>
      </c>
      <c r="AP123" s="38">
        <f>SUM(AP85:AP122)</f>
        <v>12</v>
      </c>
      <c r="AQ123" s="38">
        <f>SUM(AQ85:AQ122)</f>
        <v>16</v>
      </c>
      <c r="AR123" s="38" t="str">
        <f>COUNTIF(AR85:AR122,"v")&amp;"+"&amp;COUNTIF(AR85:AR122,"sz")</f>
        <v>5+0</v>
      </c>
      <c r="AS123" s="38">
        <f>SUM(AS85:AS122)</f>
        <v>29</v>
      </c>
      <c r="AV123" s="38">
        <f>SUM(AV85:AV122)</f>
        <v>12</v>
      </c>
      <c r="AW123" s="38">
        <f>SUM(AW85:AW122)</f>
        <v>10</v>
      </c>
      <c r="AX123" s="38" t="str">
        <f>COUNTIF(AX85:AX122,"v")&amp;"+"&amp;COUNTIF(AX85:AX122,"sz")</f>
        <v>4+1</v>
      </c>
      <c r="AY123" s="38">
        <f>SUM(AY85:AY122)</f>
        <v>23</v>
      </c>
      <c r="BB123" s="38">
        <f>SUM(BB85:BB122)</f>
        <v>11</v>
      </c>
      <c r="BC123" s="38">
        <f>SUM(BC85:BC122)</f>
        <v>11</v>
      </c>
      <c r="BD123" s="38" t="str">
        <f>COUNTIF(BD85:BD122,"v")&amp;"+"&amp;COUNTIF(BD85:BD122,"sz")</f>
        <v>4+2</v>
      </c>
      <c r="BE123" s="38">
        <f>SUM(BE85:BE122)</f>
        <v>23</v>
      </c>
      <c r="BH123" s="38">
        <f>SUM(BH85:BH122)</f>
        <v>0</v>
      </c>
      <c r="BI123" s="38">
        <f>SUM(BI85:BI122)</f>
        <v>0</v>
      </c>
      <c r="BJ123" s="38" t="str">
        <f>COUNTIF(BJ85:BJ122,"v")&amp;"+"&amp;COUNTIF(BJ85:BJ122,"sz")</f>
        <v>0+0</v>
      </c>
      <c r="BK123" s="38">
        <f>SUM(BK85:BK122)</f>
        <v>30</v>
      </c>
      <c r="BN123" s="45" t="s">
        <v>102</v>
      </c>
      <c r="BO123" s="44"/>
      <c r="BP123" s="44"/>
      <c r="BQ123" s="38">
        <f>SUM(F123,L123,R123,X123,AD123,AJ123,AQ123,AW123,BC123,BI123)</f>
        <v>128</v>
      </c>
      <c r="BR123" s="1">
        <f ca="1">ROUND(BQ123/BQ121,3)</f>
        <v>0.42699999999999999</v>
      </c>
    </row>
    <row r="124" spans="2:70" ht="13.5" customHeight="1"/>
    <row r="125" spans="2:70" ht="12" customHeight="1"/>
    <row r="126" spans="2:70" ht="12" customHeight="1"/>
    <row r="127" spans="2:70" ht="12" customHeight="1"/>
    <row r="128" spans="2:70" ht="12" customHeight="1"/>
    <row r="129" ht="12" customHeight="1"/>
    <row r="130" ht="12" customHeight="1"/>
    <row r="131" ht="12" customHeight="1"/>
  </sheetData>
  <printOptions horizontalCentered="1"/>
  <pageMargins left="0.19685039370078741" right="0.19685039370078741" top="1.1811023622047245" bottom="0.39370078740157483" header="0.59055118110236227" footer="0.39370078740157483"/>
  <pageSetup paperSize="9" scale="80" fitToHeight="0" orientation="landscape" horizontalDpi="300" verticalDpi="300" r:id="rId1"/>
  <headerFooter scaleWithDoc="0" alignWithMargins="0">
    <oddHeader xml:space="preserve">&amp;L &amp;G&amp;C&amp;"+,Félkövér"&amp;12Budapesti Műszaki és Gazdaságtudományi Egyetem
Építészmérnöki Kar • &amp;A&amp;R&amp;6&amp;F </oddHeader>
  </headerFooter>
  <rowBreaks count="2" manualBreakCount="2">
    <brk id="42" max="16383" man="1"/>
    <brk id="83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  <outlinePr summaryBelow="0" summaryRight="0"/>
    <pageSetUpPr fitToPage="1"/>
  </sheetPr>
  <dimension ref="B1:BR113"/>
  <sheetViews>
    <sheetView showGridLines="0" zoomScale="90" zoomScaleNormal="90" zoomScaleSheetLayoutView="80" zoomScalePageLayoutView="115" workbookViewId="0">
      <selection activeCell="B2" sqref="B2"/>
    </sheetView>
  </sheetViews>
  <sheetFormatPr baseColWidth="10" defaultColWidth="9.3984375" defaultRowHeight="13" outlineLevelRow="1" outlineLevelCol="1"/>
  <cols>
    <col min="1" max="1" width="1.3984375" style="43" customWidth="1"/>
    <col min="2" max="2" width="3.796875" style="43" customWidth="1"/>
    <col min="3" max="3" width="1.19921875" style="43" customWidth="1" collapsed="1"/>
    <col min="4" max="4" width="3" style="43" hidden="1" customWidth="1" outlineLevel="1"/>
    <col min="5" max="8" width="4.19921875" style="43" customWidth="1"/>
    <col min="9" max="9" width="1.19921875" style="43" customWidth="1" collapsed="1"/>
    <col min="10" max="10" width="3" style="43" hidden="1" customWidth="1" outlineLevel="1"/>
    <col min="11" max="14" width="4.19921875" style="43" customWidth="1"/>
    <col min="15" max="15" width="1.19921875" style="43" customWidth="1" collapsed="1"/>
    <col min="16" max="16" width="3" style="43" hidden="1" customWidth="1" outlineLevel="1"/>
    <col min="17" max="20" width="4.19921875" style="43" customWidth="1"/>
    <col min="21" max="21" width="1.19921875" style="43" customWidth="1" collapsed="1"/>
    <col min="22" max="22" width="3" style="43" hidden="1" customWidth="1" outlineLevel="1"/>
    <col min="23" max="26" width="4.19921875" style="43" customWidth="1"/>
    <col min="27" max="27" width="1.19921875" style="43" customWidth="1" collapsed="1"/>
    <col min="28" max="28" width="3" style="43" hidden="1" customWidth="1" outlineLevel="1"/>
    <col min="29" max="32" width="4.19921875" style="43" customWidth="1"/>
    <col min="33" max="33" width="1.19921875" style="43" customWidth="1"/>
    <col min="34" max="34" width="1.19921875" style="43" customWidth="1" collapsed="1"/>
    <col min="35" max="35" width="3" style="43" hidden="1" customWidth="1" outlineLevel="1"/>
    <col min="36" max="39" width="4.19921875" style="43" customWidth="1"/>
    <col min="40" max="40" width="1.19921875" style="43" customWidth="1" collapsed="1"/>
    <col min="41" max="41" width="3" style="43" hidden="1" customWidth="1" outlineLevel="1"/>
    <col min="42" max="45" width="4.19921875" style="43" customWidth="1"/>
    <col min="46" max="46" width="1.19921875" style="43" customWidth="1" collapsed="1"/>
    <col min="47" max="47" width="3" style="43" hidden="1" customWidth="1" outlineLevel="1"/>
    <col min="48" max="51" width="4.19921875" style="43" customWidth="1"/>
    <col min="52" max="52" width="1.19921875" style="43" customWidth="1" collapsed="1"/>
    <col min="53" max="53" width="3" style="43" hidden="1" customWidth="1" outlineLevel="1"/>
    <col min="54" max="57" width="4.19921875" style="43" customWidth="1"/>
    <col min="58" max="58" width="1.19921875" style="43" customWidth="1" collapsed="1"/>
    <col min="59" max="59" width="3" style="43" hidden="1" customWidth="1" outlineLevel="1"/>
    <col min="60" max="63" width="4.19921875" style="43" customWidth="1"/>
    <col min="64" max="64" width="1.19921875" style="43" customWidth="1"/>
    <col min="65" max="65" width="3.796875" style="43" customWidth="1"/>
    <col min="66" max="66" width="7.59765625" style="43" customWidth="1"/>
    <col min="67" max="69" width="5.3984375" style="43" customWidth="1"/>
    <col min="70" max="70" width="8.796875" style="43" customWidth="1"/>
    <col min="71" max="16384" width="9.3984375" style="43"/>
  </cols>
  <sheetData>
    <row r="1" spans="2:70" ht="13.5" customHeight="1" outlineLevel="1"/>
    <row r="2" spans="2:70" ht="18">
      <c r="B2" s="123"/>
      <c r="C2" s="120"/>
      <c r="D2" s="120"/>
      <c r="E2" s="171" t="s">
        <v>194</v>
      </c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1" t="str">
        <f>"ea-arány: "&amp;BQ34&amp;"/"&amp;BQ34+BQ35&amp;"="&amp;ROUND(100*BQ34/(BQ34+BQ35),1)&amp;"% "</f>
        <v xml:space="preserve">ea-arány: 101/269=37,5% </v>
      </c>
    </row>
    <row r="3" spans="2:70" ht="13.5" customHeight="1" outlineLevel="1">
      <c r="B3" s="120"/>
      <c r="E3" s="76" t="s">
        <v>1</v>
      </c>
      <c r="F3" s="76"/>
      <c r="G3" s="76"/>
      <c r="H3" s="76"/>
      <c r="K3" s="119" t="s">
        <v>2</v>
      </c>
      <c r="L3" s="119"/>
      <c r="M3" s="119"/>
      <c r="N3" s="119"/>
      <c r="Q3" s="76" t="s">
        <v>3</v>
      </c>
      <c r="R3" s="76"/>
      <c r="S3" s="76"/>
      <c r="T3" s="76"/>
      <c r="W3" s="119" t="s">
        <v>4</v>
      </c>
      <c r="X3" s="119"/>
      <c r="Y3" s="119"/>
      <c r="Z3" s="119"/>
      <c r="AC3" s="76" t="s">
        <v>5</v>
      </c>
      <c r="AD3" s="76"/>
      <c r="AE3" s="76"/>
      <c r="AF3" s="76"/>
      <c r="AJ3" s="119" t="s">
        <v>6</v>
      </c>
      <c r="AK3" s="119"/>
      <c r="AL3" s="119"/>
      <c r="AM3" s="119"/>
      <c r="AP3" s="76" t="s">
        <v>7</v>
      </c>
      <c r="AQ3" s="76"/>
      <c r="AR3" s="76"/>
      <c r="AS3" s="76"/>
      <c r="AV3" s="119" t="s">
        <v>8</v>
      </c>
      <c r="AW3" s="119"/>
      <c r="AX3" s="119"/>
      <c r="AY3" s="119"/>
      <c r="BB3" s="76" t="s">
        <v>9</v>
      </c>
      <c r="BC3" s="76"/>
      <c r="BD3" s="76"/>
      <c r="BE3" s="76"/>
      <c r="BH3" s="119" t="s">
        <v>10</v>
      </c>
      <c r="BI3" s="119"/>
      <c r="BJ3" s="119"/>
      <c r="BK3" s="119"/>
      <c r="BN3" s="76" t="s">
        <v>11</v>
      </c>
      <c r="BO3" s="76" t="s">
        <v>12</v>
      </c>
      <c r="BP3" s="76" t="s">
        <v>13</v>
      </c>
      <c r="BQ3" s="76" t="s">
        <v>14</v>
      </c>
      <c r="BR3" s="76" t="s">
        <v>15</v>
      </c>
    </row>
    <row r="4" spans="2:70" ht="13.5" customHeight="1" outlineLevel="1">
      <c r="B4" s="115">
        <v>1</v>
      </c>
      <c r="C4" s="52"/>
      <c r="D4" s="140" t="s">
        <v>21</v>
      </c>
      <c r="E4" s="91" t="s">
        <v>195</v>
      </c>
      <c r="F4" s="35"/>
      <c r="G4" s="35"/>
      <c r="H4" s="35" t="s">
        <v>196</v>
      </c>
      <c r="I4" s="52"/>
      <c r="J4" s="140" t="s">
        <v>21</v>
      </c>
      <c r="K4" s="91" t="s">
        <v>18</v>
      </c>
      <c r="L4" s="35"/>
      <c r="M4" s="35"/>
      <c r="N4" s="35" t="s">
        <v>197</v>
      </c>
      <c r="O4" s="52"/>
      <c r="P4" s="52" t="str">
        <f t="shared" ref="P4:P33" ca="1" si="0">IF(OR(ISNUMBER(T:T),ISBLANK(T:T)),OFFSET(P4,-1,0),LEFT(T:T,2))</f>
        <v>LA</v>
      </c>
      <c r="Q4" s="91" t="s">
        <v>198</v>
      </c>
      <c r="R4" s="35"/>
      <c r="S4" s="35"/>
      <c r="T4" s="35" t="s">
        <v>199</v>
      </c>
      <c r="U4" s="52"/>
      <c r="V4" s="52" t="str">
        <f t="shared" ref="V4:V11" ca="1" si="1">IF(OR(ISNUMBER(Z:Z),ISBLANK(Z:Z)),OFFSET(V4,-1,0),LEFT(Z:Z,2))</f>
        <v>KO</v>
      </c>
      <c r="W4" s="91" t="s">
        <v>200</v>
      </c>
      <c r="X4" s="35"/>
      <c r="Y4" s="35"/>
      <c r="Z4" s="35" t="s">
        <v>201</v>
      </c>
      <c r="AA4" s="52"/>
      <c r="AB4" s="52" t="str">
        <f t="shared" ref="AB4:AB33" ca="1" si="2">IF(OR(ISNUMBER(AF:AF),ISBLANK(AF:AF)),OFFSET(AB4,-1,0),LEFT(AF:AF,2))</f>
        <v>IP</v>
      </c>
      <c r="AC4" s="91" t="s">
        <v>202</v>
      </c>
      <c r="AD4" s="35"/>
      <c r="AE4" s="35"/>
      <c r="AF4" s="35" t="s">
        <v>203</v>
      </c>
      <c r="AG4" s="52"/>
      <c r="AH4" s="52"/>
      <c r="AI4" s="52" t="str">
        <f t="shared" ref="AI4:AI33" ca="1" si="3">IF(OR(ISNUMBER(AM:AM),ISBLANK(AM:AM)),OFFSET(AI4,-1,0),LEFT(AM:AM,2))</f>
        <v>UI</v>
      </c>
      <c r="AJ4" s="91" t="s">
        <v>204</v>
      </c>
      <c r="AK4" s="35"/>
      <c r="AL4" s="35"/>
      <c r="AM4" s="35" t="s">
        <v>205</v>
      </c>
      <c r="AN4" s="52"/>
      <c r="AO4" s="52" t="str">
        <f t="shared" ref="AO4:AO33" ca="1" si="4">IF(OR(ISNUMBER(AS:AS),ISBLANK(AS:AS)),OFFSET(AO4,-1,0),LEFT(AS:AS,2))</f>
        <v>××</v>
      </c>
      <c r="AP4" s="93" t="s">
        <v>206</v>
      </c>
      <c r="AQ4" s="92"/>
      <c r="AR4" s="92"/>
      <c r="AS4" s="92" t="s">
        <v>207</v>
      </c>
      <c r="AT4" s="52"/>
      <c r="AU4" s="52" t="str">
        <f t="shared" ref="AU4:AU13" ca="1" si="5">IF(OR(ISNUMBER(AY:AY),ISBLANK(AY:AY)),OFFSET(AU4,-1,0),LEFT(AY:AY,2))</f>
        <v>••</v>
      </c>
      <c r="AV4" s="100" t="s">
        <v>208</v>
      </c>
      <c r="AW4" s="99"/>
      <c r="AX4" s="99"/>
      <c r="AY4" s="99" t="s">
        <v>209</v>
      </c>
      <c r="AZ4" s="52"/>
      <c r="BA4" s="52" t="str">
        <f t="shared" ref="BA4:BA15" ca="1" si="6">IF(OR(ISNUMBER(BE:BE),ISBLANK(BE:BE)),OFFSET(BA4,-1,0),LEFT(BE:BE,2))</f>
        <v>••</v>
      </c>
      <c r="BB4" s="100" t="s">
        <v>210</v>
      </c>
      <c r="BC4" s="99"/>
      <c r="BD4" s="99"/>
      <c r="BE4" s="99" t="s">
        <v>211</v>
      </c>
      <c r="BF4" s="52"/>
      <c r="BG4" s="52" t="str">
        <f t="shared" ref="BG4:BG33" ca="1" si="7">IF(OR(ISNUMBER(BK:BK),ISBLANK(BK:BK)),OFFSET(BG4,-1,0),LEFT(BK:BK,2))</f>
        <v>••</v>
      </c>
      <c r="BH4" s="98" t="s">
        <v>30</v>
      </c>
      <c r="BI4" s="34"/>
      <c r="BJ4" s="34"/>
      <c r="BK4" s="34" t="s">
        <v>212</v>
      </c>
      <c r="BL4" s="52"/>
      <c r="BM4" s="51">
        <v>1</v>
      </c>
      <c r="BN4" s="75" t="s">
        <v>19</v>
      </c>
      <c r="BO4" s="74">
        <f ca="1">SUM(COUNTIF(OFFSET(BO4,-OFFSET(BO4,0,-2)+1,-COLUMNS($D:BO)+1,30,1),BN:BN),
COUNTIF(OFFSET(BO4,-OFFSET(BO4,0,-2)+1,-COLUMNS($P:BO)+1,30,1),BN:BN),
COUNTIF(OFFSET(BO4,-OFFSET(BO4,0,-2)+1,-COLUMNS($AB:BO)+1,30,1),BN:BN),
COUNTIF(OFFSET(BO4,-OFFSET(BO4,0,-2)+1,-COLUMNS($AO:BO)+1,30,1),BN:BN),
COUNTIF(OFFSET(BO4,-OFFSET(BO4,0,-2)+1,-COLUMNS($BA:BO)+1,30,1),BN:BN),)</f>
        <v>6</v>
      </c>
      <c r="BP4" s="74">
        <f ca="1">SUM(COUNTIF(OFFSET(BP4,-OFFSET(BP4,0,-3)+1,-COLUMNS($J:BP)+1,30,1),BN:BN),
COUNTIF(OFFSET(BP4,-OFFSET(BP4,0,-3)+1,-COLUMNS($V:BP)+1,30,1),BN:BN),
COUNTIF(OFFSET(BP4,-OFFSET(BP4,0,-3)+1,-COLUMNS($AI:BP)+1,30,1),BN:BN),
COUNTIF(OFFSET(BP4,-OFFSET(BP4,0,-3)+1,-COLUMNS($AU:BP)+1,30,1),BN:BN),
COUNTIF(OFFSET(BP4,-OFFSET(BP4,0,-3)+1,-COLUMNS($BG:BP)+1,30,1),BN:BN),)</f>
        <v>2</v>
      </c>
      <c r="BQ4" s="40">
        <f ca="1">SUM(COUNTIF(OFFSET(BQ4,-OFFSET(BQ4,0,-4)+1,-COLUMNS($D:BQ)+1,30,1),BN:BN),COUNTIF(OFFSET(BQ4,-OFFSET(BQ4,0,-4)+1,-COLUMNS($J:BQ)+1,30,1),BN:BN),COUNTIF(OFFSET(BQ4,-OFFSET(BQ4,0,-4)+1,-COLUMNS($P:BQ)+1,30,1),BN:BN),COUNTIF(OFFSET(BQ4,-OFFSET(BQ4,0,-4)+1,-COLUMNS($V:BQ)+1,30,1),BN:BN),COUNTIF(OFFSET(BQ4,-OFFSET(BQ4,0,-4)+1,-COLUMNS($AB:BQ)+1,30,1),BN:BN),COUNTIF(OFFSET(BQ4,-OFFSET(BQ4,0,-4)+1,-COLUMNS($AI:BQ)+1,30,1),BN:BN),COUNTIF(OFFSET(BQ4,-OFFSET(BQ4,0,-4)+1,-COLUMNS($AO:BQ)+1,30,1),BN:BN),COUNTIF(OFFSET(BQ4,-OFFSET(BQ4,0,-4)+1,-COLUMNS($AU:BQ)+1,30,1),BN:BN),COUNTIF(OFFSET(BQ4,-OFFSET(BQ4,0,-4)+1,-COLUMNS($BA:BQ)+1,30,1),BN:BN),COUNTIF(OFFSET(BQ4,-OFFSET(BQ4,0,-4)+1,-COLUMNS($BG:BQ)+1,30,1),BN:BN),)</f>
        <v>8</v>
      </c>
      <c r="BR4" s="73">
        <f t="shared" ref="BR4:BR23" ca="1" si="8">BQ:BQ/300</f>
        <v>2.6666666666666668E-2</v>
      </c>
    </row>
    <row r="5" spans="2:70" ht="13.5" customHeight="1" outlineLevel="1">
      <c r="B5" s="115">
        <v>2</v>
      </c>
      <c r="C5" s="52"/>
      <c r="D5" s="140" t="s">
        <v>21</v>
      </c>
      <c r="E5" s="40">
        <v>0</v>
      </c>
      <c r="F5" s="40">
        <v>5</v>
      </c>
      <c r="G5" s="40" t="s">
        <v>121</v>
      </c>
      <c r="H5" s="40">
        <v>5</v>
      </c>
      <c r="I5" s="52"/>
      <c r="J5" s="140" t="s">
        <v>21</v>
      </c>
      <c r="K5" s="40">
        <v>0</v>
      </c>
      <c r="L5" s="40">
        <v>6</v>
      </c>
      <c r="M5" s="40" t="s">
        <v>121</v>
      </c>
      <c r="N5" s="40">
        <v>6</v>
      </c>
      <c r="O5" s="52"/>
      <c r="P5" s="52" t="str">
        <f t="shared" ca="1" si="0"/>
        <v>LA</v>
      </c>
      <c r="Q5" s="40">
        <v>0</v>
      </c>
      <c r="R5" s="40">
        <v>6</v>
      </c>
      <c r="S5" s="40" t="s">
        <v>121</v>
      </c>
      <c r="T5" s="40">
        <v>6</v>
      </c>
      <c r="U5" s="52"/>
      <c r="V5" s="52" t="str">
        <f t="shared" ca="1" si="1"/>
        <v>KO</v>
      </c>
      <c r="W5" s="40">
        <v>0</v>
      </c>
      <c r="X5" s="40">
        <v>6</v>
      </c>
      <c r="Y5" s="40" t="s">
        <v>121</v>
      </c>
      <c r="Z5" s="40">
        <v>6</v>
      </c>
      <c r="AA5" s="52"/>
      <c r="AB5" s="52" t="str">
        <f t="shared" ca="1" si="2"/>
        <v>IP</v>
      </c>
      <c r="AC5" s="40">
        <v>0</v>
      </c>
      <c r="AD5" s="40">
        <v>6</v>
      </c>
      <c r="AE5" s="40" t="s">
        <v>121</v>
      </c>
      <c r="AF5" s="40">
        <v>6</v>
      </c>
      <c r="AG5" s="52"/>
      <c r="AH5" s="52"/>
      <c r="AI5" s="52" t="str">
        <f t="shared" ca="1" si="3"/>
        <v>UI</v>
      </c>
      <c r="AJ5" s="40">
        <v>0</v>
      </c>
      <c r="AK5" s="40">
        <v>6</v>
      </c>
      <c r="AL5" s="40" t="s">
        <v>121</v>
      </c>
      <c r="AM5" s="40">
        <v>6</v>
      </c>
      <c r="AN5" s="52"/>
      <c r="AO5" s="52" t="str">
        <f t="shared" ca="1" si="4"/>
        <v>××</v>
      </c>
      <c r="AP5" s="90">
        <v>0</v>
      </c>
      <c r="AQ5" s="90">
        <v>8</v>
      </c>
      <c r="AR5" s="90" t="s">
        <v>121</v>
      </c>
      <c r="AS5" s="90">
        <v>8</v>
      </c>
      <c r="AT5" s="52"/>
      <c r="AU5" s="52" t="str">
        <f t="shared" ca="1" si="5"/>
        <v>••</v>
      </c>
      <c r="AV5" s="97">
        <v>0</v>
      </c>
      <c r="AW5" s="97">
        <v>10</v>
      </c>
      <c r="AX5" s="97" t="s">
        <v>121</v>
      </c>
      <c r="AY5" s="97">
        <v>10</v>
      </c>
      <c r="AZ5" s="52"/>
      <c r="BA5" s="52" t="str">
        <f t="shared" ca="1" si="6"/>
        <v>••</v>
      </c>
      <c r="BB5" s="97">
        <v>0</v>
      </c>
      <c r="BC5" s="97">
        <v>10</v>
      </c>
      <c r="BD5" s="97" t="s">
        <v>121</v>
      </c>
      <c r="BE5" s="97">
        <v>10</v>
      </c>
      <c r="BF5" s="52"/>
      <c r="BG5" s="52" t="str">
        <f t="shared" ca="1" si="7"/>
        <v>••</v>
      </c>
      <c r="BH5" s="39">
        <v>0</v>
      </c>
      <c r="BI5" s="39">
        <v>30</v>
      </c>
      <c r="BJ5" s="39" t="s">
        <v>31</v>
      </c>
      <c r="BK5" s="39">
        <v>30</v>
      </c>
      <c r="BL5" s="52"/>
      <c r="BM5" s="51">
        <v>2</v>
      </c>
      <c r="BN5" s="75" t="s">
        <v>24</v>
      </c>
      <c r="BO5" s="74">
        <f ca="1">SUM(COUNTIF(OFFSET(BO5,-OFFSET(BO5,0,-2)+1,-COLUMNS($D:BO)+1,30,1),BN:BN),
COUNTIF(OFFSET(BO5,-OFFSET(BO5,0,-2)+1,-COLUMNS($P:BO)+1,30,1),BN:BN),
COUNTIF(OFFSET(BO5,-OFFSET(BO5,0,-2)+1,-COLUMNS($AB:BO)+1,30,1),BN:BN),
COUNTIF(OFFSET(BO5,-OFFSET(BO5,0,-2)+1,-COLUMNS($AO:BO)+1,30,1),BN:BN),
COUNTIF(OFFSET(BO5,-OFFSET(BO5,0,-2)+1,-COLUMNS($BA:BO)+1,30,1),BN:BN),)</f>
        <v>2</v>
      </c>
      <c r="BP5" s="74">
        <f ca="1">SUM(COUNTIF(OFFSET(BP5,-OFFSET(BP5,0,-3)+1,-COLUMNS($J:BP)+1,30,1),BN:BN),
COUNTIF(OFFSET(BP5,-OFFSET(BP5,0,-3)+1,-COLUMNS($V:BP)+1,30,1),BN:BN),
COUNTIF(OFFSET(BP5,-OFFSET(BP5,0,-3)+1,-COLUMNS($AI:BP)+1,30,1),BN:BN),
COUNTIF(OFFSET(BP5,-OFFSET(BP5,0,-3)+1,-COLUMNS($AU:BP)+1,30,1),BN:BN),
COUNTIF(OFFSET(BP5,-OFFSET(BP5,0,-3)+1,-COLUMNS($BG:BP)+1,30,1),BN:BN),)</f>
        <v>6</v>
      </c>
      <c r="BQ5" s="40">
        <f ca="1">SUM(COUNTIF(OFFSET(BQ5,-OFFSET(BQ5,0,-4)+1,-COLUMNS($D:BQ)+1,30,1),BN:BN),COUNTIF(OFFSET(BQ5,-OFFSET(BQ5,0,-4)+1,-COLUMNS($J:BQ)+1,30,1),BN:BN),COUNTIF(OFFSET(BQ5,-OFFSET(BQ5,0,-4)+1,-COLUMNS($P:BQ)+1,30,1),BN:BN),COUNTIF(OFFSET(BQ5,-OFFSET(BQ5,0,-4)+1,-COLUMNS($V:BQ)+1,30,1),BN:BN),COUNTIF(OFFSET(BQ5,-OFFSET(BQ5,0,-4)+1,-COLUMNS($AB:BQ)+1,30,1),BN:BN),COUNTIF(OFFSET(BQ5,-OFFSET(BQ5,0,-4)+1,-COLUMNS($AI:BQ)+1,30,1),BN:BN),COUNTIF(OFFSET(BQ5,-OFFSET(BQ5,0,-4)+1,-COLUMNS($AO:BQ)+1,30,1),BN:BN),COUNTIF(OFFSET(BQ5,-OFFSET(BQ5,0,-4)+1,-COLUMNS($AU:BQ)+1,30,1),BN:BN),COUNTIF(OFFSET(BQ5,-OFFSET(BQ5,0,-4)+1,-COLUMNS($BA:BQ)+1,30,1),BN:BN),COUNTIF(OFFSET(BQ5,-OFFSET(BQ5,0,-4)+1,-COLUMNS($BG:BQ)+1,30,1),BN:BN),)</f>
        <v>8</v>
      </c>
      <c r="BR5" s="73">
        <f t="shared" ca="1" si="8"/>
        <v>2.6666666666666668E-2</v>
      </c>
    </row>
    <row r="6" spans="2:70" ht="13.5" customHeight="1" outlineLevel="1">
      <c r="B6" s="115">
        <v>3</v>
      </c>
      <c r="C6" s="52"/>
      <c r="D6" s="140" t="s">
        <v>21</v>
      </c>
      <c r="E6" s="40"/>
      <c r="F6" s="40"/>
      <c r="G6" s="40"/>
      <c r="H6" s="40"/>
      <c r="I6" s="52"/>
      <c r="J6" s="140" t="s">
        <v>21</v>
      </c>
      <c r="K6" s="40"/>
      <c r="L6" s="40"/>
      <c r="M6" s="40"/>
      <c r="N6" s="40"/>
      <c r="O6" s="52"/>
      <c r="P6" s="52" t="str">
        <f t="shared" ca="1" si="0"/>
        <v>LA</v>
      </c>
      <c r="Q6" s="40"/>
      <c r="R6" s="40"/>
      <c r="S6" s="40"/>
      <c r="T6" s="40"/>
      <c r="U6" s="52"/>
      <c r="V6" s="52" t="str">
        <f t="shared" ca="1" si="1"/>
        <v>KO</v>
      </c>
      <c r="W6" s="40"/>
      <c r="X6" s="40"/>
      <c r="Y6" s="40"/>
      <c r="Z6" s="40"/>
      <c r="AA6" s="52"/>
      <c r="AB6" s="52" t="str">
        <f t="shared" ca="1" si="2"/>
        <v>IP</v>
      </c>
      <c r="AC6" s="40"/>
      <c r="AD6" s="40"/>
      <c r="AE6" s="40"/>
      <c r="AF6" s="40"/>
      <c r="AG6" s="52"/>
      <c r="AH6" s="52"/>
      <c r="AI6" s="52" t="str">
        <f t="shared" ca="1" si="3"/>
        <v>UI</v>
      </c>
      <c r="AJ6" s="40"/>
      <c r="AK6" s="40"/>
      <c r="AL6" s="40"/>
      <c r="AM6" s="40"/>
      <c r="AN6" s="52"/>
      <c r="AO6" s="52" t="str">
        <f t="shared" ca="1" si="4"/>
        <v>××</v>
      </c>
      <c r="AP6" s="168" t="s">
        <v>213</v>
      </c>
      <c r="AQ6" s="90"/>
      <c r="AR6" s="90"/>
      <c r="AS6" s="90"/>
      <c r="AT6" s="52"/>
      <c r="AU6" s="52" t="str">
        <f t="shared" ca="1" si="5"/>
        <v>••</v>
      </c>
      <c r="AV6" s="97"/>
      <c r="AW6" s="97"/>
      <c r="AX6" s="97"/>
      <c r="AY6" s="97"/>
      <c r="AZ6" s="52"/>
      <c r="BA6" s="52" t="str">
        <f t="shared" ca="1" si="6"/>
        <v>••</v>
      </c>
      <c r="BB6" s="97"/>
      <c r="BC6" s="97"/>
      <c r="BD6" s="97"/>
      <c r="BE6" s="97"/>
      <c r="BF6" s="52"/>
      <c r="BG6" s="52" t="str">
        <f t="shared" ca="1" si="7"/>
        <v>••</v>
      </c>
      <c r="BH6" s="39"/>
      <c r="BI6" s="39"/>
      <c r="BJ6" s="39"/>
      <c r="BK6" s="39"/>
      <c r="BL6" s="52"/>
      <c r="BM6" s="51">
        <v>3</v>
      </c>
      <c r="BN6" s="75" t="s">
        <v>26</v>
      </c>
      <c r="BO6" s="74">
        <f ca="1">SUM(COUNTIF(OFFSET(BO6,-OFFSET(BO6,0,-2)+1,-COLUMNS($D:BO)+1,30,1),BN:BN),
COUNTIF(OFFSET(BO6,-OFFSET(BO6,0,-2)+1,-COLUMNS($P:BO)+1,30,1),BN:BN),
COUNTIF(OFFSET(BO6,-OFFSET(BO6,0,-2)+1,-COLUMNS($AB:BO)+1,30,1),BN:BN),
COUNTIF(OFFSET(BO6,-OFFSET(BO6,0,-2)+1,-COLUMNS($AO:BO)+1,30,1),BN:BN),
COUNTIF(OFFSET(BO6,-OFFSET(BO6,0,-2)+1,-COLUMNS($BA:BO)+1,30,1),BN:BN),)</f>
        <v>6</v>
      </c>
      <c r="BP6" s="74">
        <f ca="1">SUM(COUNTIF(OFFSET(BP6,-OFFSET(BP6,0,-3)+1,-COLUMNS($J:BP)+1,30,1),BN:BN),
COUNTIF(OFFSET(BP6,-OFFSET(BP6,0,-3)+1,-COLUMNS($V:BP)+1,30,1),BN:BN),
COUNTIF(OFFSET(BP6,-OFFSET(BP6,0,-3)+1,-COLUMNS($AI:BP)+1,30,1),BN:BN),
COUNTIF(OFFSET(BP6,-OFFSET(BP6,0,-3)+1,-COLUMNS($AU:BP)+1,30,1),BN:BN),
COUNTIF(OFFSET(BP6,-OFFSET(BP6,0,-3)+1,-COLUMNS($BG:BP)+1,30,1),BN:BN),)</f>
        <v>2</v>
      </c>
      <c r="BQ6" s="40">
        <f ca="1">SUM(COUNTIF(OFFSET(BQ6,-OFFSET(BQ6,0,-4)+1,-COLUMNS($D:BQ)+1,30,1),BN:BN),COUNTIF(OFFSET(BQ6,-OFFSET(BQ6,0,-4)+1,-COLUMNS($J:BQ)+1,30,1),BN:BN),COUNTIF(OFFSET(BQ6,-OFFSET(BQ6,0,-4)+1,-COLUMNS($P:BQ)+1,30,1),BN:BN),COUNTIF(OFFSET(BQ6,-OFFSET(BQ6,0,-4)+1,-COLUMNS($V:BQ)+1,30,1),BN:BN),COUNTIF(OFFSET(BQ6,-OFFSET(BQ6,0,-4)+1,-COLUMNS($AB:BQ)+1,30,1),BN:BN),COUNTIF(OFFSET(BQ6,-OFFSET(BQ6,0,-4)+1,-COLUMNS($AI:BQ)+1,30,1),BN:BN),COUNTIF(OFFSET(BQ6,-OFFSET(BQ6,0,-4)+1,-COLUMNS($AO:BQ)+1,30,1),BN:BN),COUNTIF(OFFSET(BQ6,-OFFSET(BQ6,0,-4)+1,-COLUMNS($AU:BQ)+1,30,1),BN:BN),COUNTIF(OFFSET(BQ6,-OFFSET(BQ6,0,-4)+1,-COLUMNS($BA:BQ)+1,30,1),BN:BN),COUNTIF(OFFSET(BQ6,-OFFSET(BQ6,0,-4)+1,-COLUMNS($BG:BQ)+1,30,1),BN:BN),)</f>
        <v>8</v>
      </c>
      <c r="BR6" s="73">
        <f t="shared" ca="1" si="8"/>
        <v>2.6666666666666668E-2</v>
      </c>
    </row>
    <row r="7" spans="2:70" ht="13.5" customHeight="1" outlineLevel="1">
      <c r="B7" s="115">
        <v>4</v>
      </c>
      <c r="C7" s="52"/>
      <c r="D7" s="140" t="s">
        <v>21</v>
      </c>
      <c r="E7" s="40"/>
      <c r="F7" s="40"/>
      <c r="G7" s="40"/>
      <c r="H7" s="40"/>
      <c r="I7" s="52"/>
      <c r="J7" s="140" t="s">
        <v>21</v>
      </c>
      <c r="K7" s="40"/>
      <c r="L7" s="40"/>
      <c r="M7" s="40"/>
      <c r="N7" s="40"/>
      <c r="O7" s="52"/>
      <c r="P7" s="52" t="str">
        <f t="shared" ca="1" si="0"/>
        <v>LA</v>
      </c>
      <c r="Q7" s="40"/>
      <c r="R7" s="40"/>
      <c r="S7" s="40"/>
      <c r="T7" s="40"/>
      <c r="U7" s="52"/>
      <c r="V7" s="52" t="str">
        <f t="shared" ca="1" si="1"/>
        <v>KO</v>
      </c>
      <c r="W7" s="40"/>
      <c r="X7" s="40"/>
      <c r="Y7" s="40"/>
      <c r="Z7" s="40"/>
      <c r="AA7" s="52"/>
      <c r="AB7" s="52" t="str">
        <f t="shared" ca="1" si="2"/>
        <v>IP</v>
      </c>
      <c r="AC7" s="40"/>
      <c r="AD7" s="40"/>
      <c r="AE7" s="40"/>
      <c r="AF7" s="40"/>
      <c r="AG7" s="52"/>
      <c r="AH7" s="52"/>
      <c r="AI7" s="52" t="str">
        <f t="shared" ca="1" si="3"/>
        <v>UI</v>
      </c>
      <c r="AJ7" s="40"/>
      <c r="AK7" s="40"/>
      <c r="AL7" s="40"/>
      <c r="AM7" s="40"/>
      <c r="AN7" s="52"/>
      <c r="AO7" s="52" t="str">
        <f t="shared" ca="1" si="4"/>
        <v>××</v>
      </c>
      <c r="AP7" s="90"/>
      <c r="AQ7" s="90"/>
      <c r="AR7" s="90"/>
      <c r="AS7" s="90"/>
      <c r="AT7" s="52"/>
      <c r="AU7" s="52" t="str">
        <f t="shared" ca="1" si="5"/>
        <v>••</v>
      </c>
      <c r="AV7" s="97"/>
      <c r="AW7" s="97"/>
      <c r="AX7" s="97"/>
      <c r="AY7" s="97"/>
      <c r="AZ7" s="52"/>
      <c r="BA7" s="52" t="str">
        <f t="shared" ca="1" si="6"/>
        <v>••</v>
      </c>
      <c r="BB7" s="97"/>
      <c r="BC7" s="97"/>
      <c r="BD7" s="97"/>
      <c r="BE7" s="97"/>
      <c r="BF7" s="52"/>
      <c r="BG7" s="52" t="str">
        <f t="shared" ca="1" si="7"/>
        <v>••</v>
      </c>
      <c r="BH7" s="39"/>
      <c r="BI7" s="39"/>
      <c r="BJ7" s="39"/>
      <c r="BK7" s="39"/>
      <c r="BL7" s="52"/>
      <c r="BM7" s="51">
        <v>4</v>
      </c>
      <c r="BN7" s="75" t="s">
        <v>35</v>
      </c>
      <c r="BO7" s="74">
        <f ca="1">SUM(COUNTIF(OFFSET(BO7,-OFFSET(BO7,0,-2)+1,-COLUMNS($D:BO)+1,30,1),BN:BN),
COUNTIF(OFFSET(BO7,-OFFSET(BO7,0,-2)+1,-COLUMNS($P:BO)+1,30,1),BN:BN),
COUNTIF(OFFSET(BO7,-OFFSET(BO7,0,-2)+1,-COLUMNS($AB:BO)+1,30,1),BN:BN),
COUNTIF(OFFSET(BO7,-OFFSET(BO7,0,-2)+1,-COLUMNS($AO:BO)+1,30,1),BN:BN),
COUNTIF(OFFSET(BO7,-OFFSET(BO7,0,-2)+1,-COLUMNS($BA:BO)+1,30,1),BN:BN),)</f>
        <v>2</v>
      </c>
      <c r="BP7" s="74">
        <f ca="1">SUM(COUNTIF(OFFSET(BP7,-OFFSET(BP7,0,-3)+1,-COLUMNS($J:BP)+1,30,1),BN:BN),
COUNTIF(OFFSET(BP7,-OFFSET(BP7,0,-3)+1,-COLUMNS($V:BP)+1,30,1),BN:BN),
COUNTIF(OFFSET(BP7,-OFFSET(BP7,0,-3)+1,-COLUMNS($AI:BP)+1,30,1),BN:BN),
COUNTIF(OFFSET(BP7,-OFFSET(BP7,0,-3)+1,-COLUMNS($AU:BP)+1,30,1),BN:BN),
COUNTIF(OFFSET(BP7,-OFFSET(BP7,0,-3)+1,-COLUMNS($BG:BP)+1,30,1),BN:BN),)</f>
        <v>6</v>
      </c>
      <c r="BQ7" s="40">
        <f ca="1">SUM(COUNTIF(OFFSET(BQ7,-OFFSET(BQ7,0,-4)+1,-COLUMNS($D:BQ)+1,30,1),BN:BN),COUNTIF(OFFSET(BQ7,-OFFSET(BQ7,0,-4)+1,-COLUMNS($J:BQ)+1,30,1),BN:BN),COUNTIF(OFFSET(BQ7,-OFFSET(BQ7,0,-4)+1,-COLUMNS($P:BQ)+1,30,1),BN:BN),COUNTIF(OFFSET(BQ7,-OFFSET(BQ7,0,-4)+1,-COLUMNS($V:BQ)+1,30,1),BN:BN),COUNTIF(OFFSET(BQ7,-OFFSET(BQ7,0,-4)+1,-COLUMNS($AB:BQ)+1,30,1),BN:BN),COUNTIF(OFFSET(BQ7,-OFFSET(BQ7,0,-4)+1,-COLUMNS($AI:BQ)+1,30,1),BN:BN),COUNTIF(OFFSET(BQ7,-OFFSET(BQ7,0,-4)+1,-COLUMNS($AO:BQ)+1,30,1),BN:BN),COUNTIF(OFFSET(BQ7,-OFFSET(BQ7,0,-4)+1,-COLUMNS($AU:BQ)+1,30,1),BN:BN),COUNTIF(OFFSET(BQ7,-OFFSET(BQ7,0,-4)+1,-COLUMNS($BA:BQ)+1,30,1),BN:BN),COUNTIF(OFFSET(BQ7,-OFFSET(BQ7,0,-4)+1,-COLUMNS($BG:BQ)+1,30,1),BN:BN),)</f>
        <v>8</v>
      </c>
      <c r="BR7" s="73">
        <f t="shared" ca="1" si="8"/>
        <v>2.6666666666666668E-2</v>
      </c>
    </row>
    <row r="8" spans="2:70" ht="13.5" customHeight="1" outlineLevel="1">
      <c r="B8" s="115">
        <v>5</v>
      </c>
      <c r="C8" s="52"/>
      <c r="D8" s="140" t="s">
        <v>21</v>
      </c>
      <c r="E8" s="40"/>
      <c r="F8" s="40"/>
      <c r="G8" s="40"/>
      <c r="H8" s="40"/>
      <c r="I8" s="52"/>
      <c r="J8" s="140" t="s">
        <v>21</v>
      </c>
      <c r="K8" s="40"/>
      <c r="L8" s="40"/>
      <c r="M8" s="40"/>
      <c r="N8" s="40"/>
      <c r="O8" s="52"/>
      <c r="P8" s="52" t="str">
        <f t="shared" ca="1" si="0"/>
        <v>LA</v>
      </c>
      <c r="Q8" s="40"/>
      <c r="R8" s="40"/>
      <c r="S8" s="40"/>
      <c r="T8" s="40"/>
      <c r="U8" s="52"/>
      <c r="V8" s="52" t="str">
        <f t="shared" ca="1" si="1"/>
        <v>KO</v>
      </c>
      <c r="W8" s="40"/>
      <c r="X8" s="40"/>
      <c r="Y8" s="40"/>
      <c r="Z8" s="40"/>
      <c r="AA8" s="52"/>
      <c r="AB8" s="52" t="str">
        <f t="shared" ca="1" si="2"/>
        <v>IP</v>
      </c>
      <c r="AC8" s="142" t="s">
        <v>214</v>
      </c>
      <c r="AD8" s="40"/>
      <c r="AE8" s="40" t="s">
        <v>46</v>
      </c>
      <c r="AF8" s="40"/>
      <c r="AG8" s="52"/>
      <c r="AH8" s="52"/>
      <c r="AI8" s="52" t="str">
        <f t="shared" ca="1" si="3"/>
        <v>UI</v>
      </c>
      <c r="AJ8" s="142" t="s">
        <v>215</v>
      </c>
      <c r="AK8" s="40"/>
      <c r="AL8" s="40" t="s">
        <v>46</v>
      </c>
      <c r="AM8" s="40"/>
      <c r="AN8" s="52"/>
      <c r="AO8" s="52" t="str">
        <f t="shared" ca="1" si="4"/>
        <v>××</v>
      </c>
      <c r="AP8" s="90"/>
      <c r="AQ8" s="90"/>
      <c r="AR8" s="90"/>
      <c r="AS8" s="90"/>
      <c r="AT8" s="52"/>
      <c r="AU8" s="52" t="str">
        <f t="shared" ca="1" si="5"/>
        <v>••</v>
      </c>
      <c r="AV8" s="97"/>
      <c r="AW8" s="97"/>
      <c r="AX8" s="97"/>
      <c r="AY8" s="97"/>
      <c r="AZ8" s="52"/>
      <c r="BA8" s="52" t="str">
        <f t="shared" ca="1" si="6"/>
        <v>••</v>
      </c>
      <c r="BB8" s="97"/>
      <c r="BC8" s="97"/>
      <c r="BD8" s="97"/>
      <c r="BE8" s="97"/>
      <c r="BF8" s="52"/>
      <c r="BG8" s="52" t="str">
        <f t="shared" ca="1" si="7"/>
        <v>••</v>
      </c>
      <c r="BH8" s="39"/>
      <c r="BI8" s="39"/>
      <c r="BJ8" s="39"/>
      <c r="BK8" s="39"/>
      <c r="BL8" s="52"/>
      <c r="BM8" s="51">
        <v>5</v>
      </c>
      <c r="BN8" s="75" t="s">
        <v>21</v>
      </c>
      <c r="BO8" s="74">
        <f ca="1">SUM(COUNTIF(OFFSET(BO8,-OFFSET(BO8,0,-2)+1,-COLUMNS($D:BO)+1,30,1),BN:BN),
COUNTIF(OFFSET(BO8,-OFFSET(BO8,0,-2)+1,-COLUMNS($P:BO)+1,30,1),BN:BN),
COUNTIF(OFFSET(BO8,-OFFSET(BO8,0,-2)+1,-COLUMNS($AB:BO)+1,30,1),BN:BN),
COUNTIF(OFFSET(BO8,-OFFSET(BO8,0,-2)+1,-COLUMNS($AO:BO)+1,30,1),BN:BN),
COUNTIF(OFFSET(BO8,-OFFSET(BO8,0,-2)+1,-COLUMNS($BA:BO)+1,30,1),BN:BN),)</f>
        <v>13</v>
      </c>
      <c r="BP8" s="74">
        <f ca="1">SUM(COUNTIF(OFFSET(BP8,-OFFSET(BP8,0,-3)+1,-COLUMNS($J:BP)+1,30,1),BN:BN),
COUNTIF(OFFSET(BP8,-OFFSET(BP8,0,-3)+1,-COLUMNS($V:BP)+1,30,1),BN:BN),
COUNTIF(OFFSET(BP8,-OFFSET(BP8,0,-3)+1,-COLUMNS($AI:BP)+1,30,1),BN:BN),
COUNTIF(OFFSET(BP8,-OFFSET(BP8,0,-3)+1,-COLUMNS($AU:BP)+1,30,1),BN:BN),
COUNTIF(OFFSET(BP8,-OFFSET(BP8,0,-3)+1,-COLUMNS($BG:BP)+1,30,1),BN:BN),)</f>
        <v>14</v>
      </c>
      <c r="BQ8" s="40">
        <f ca="1">SUM(COUNTIF(OFFSET(BQ8,-OFFSET(BQ8,0,-4)+1,-COLUMNS($D:BQ)+1,30,1),BN:BN),COUNTIF(OFFSET(BQ8,-OFFSET(BQ8,0,-4)+1,-COLUMNS($J:BQ)+1,30,1),BN:BN),COUNTIF(OFFSET(BQ8,-OFFSET(BQ8,0,-4)+1,-COLUMNS($P:BQ)+1,30,1),BN:BN),COUNTIF(OFFSET(BQ8,-OFFSET(BQ8,0,-4)+1,-COLUMNS($V:BQ)+1,30,1),BN:BN),COUNTIF(OFFSET(BQ8,-OFFSET(BQ8,0,-4)+1,-COLUMNS($AB:BQ)+1,30,1),BN:BN),COUNTIF(OFFSET(BQ8,-OFFSET(BQ8,0,-4)+1,-COLUMNS($AI:BQ)+1,30,1),BN:BN),COUNTIF(OFFSET(BQ8,-OFFSET(BQ8,0,-4)+1,-COLUMNS($AO:BQ)+1,30,1),BN:BN),COUNTIF(OFFSET(BQ8,-OFFSET(BQ8,0,-4)+1,-COLUMNS($AU:BQ)+1,30,1),BN:BN),COUNTIF(OFFSET(BQ8,-OFFSET(BQ8,0,-4)+1,-COLUMNS($BA:BQ)+1,30,1),BN:BN),COUNTIF(OFFSET(BQ8,-OFFSET(BQ8,0,-4)+1,-COLUMNS($BG:BQ)+1,30,1),BN:BN),)</f>
        <v>27</v>
      </c>
      <c r="BR8" s="73">
        <f t="shared" ca="1" si="8"/>
        <v>0.09</v>
      </c>
    </row>
    <row r="9" spans="2:70" ht="13.5" customHeight="1" outlineLevel="1">
      <c r="B9" s="115">
        <v>6</v>
      </c>
      <c r="C9" s="52"/>
      <c r="D9" s="140" t="s">
        <v>21</v>
      </c>
      <c r="E9" s="91" t="s">
        <v>216</v>
      </c>
      <c r="F9" s="35"/>
      <c r="G9" s="35"/>
      <c r="H9" s="35" t="s">
        <v>217</v>
      </c>
      <c r="I9" s="52"/>
      <c r="J9" s="140" t="s">
        <v>21</v>
      </c>
      <c r="K9" s="40"/>
      <c r="L9" s="40"/>
      <c r="M9" s="40"/>
      <c r="N9" s="40"/>
      <c r="O9" s="52"/>
      <c r="P9" s="52" t="str">
        <f t="shared" ca="1" si="0"/>
        <v>LA</v>
      </c>
      <c r="Q9" s="40"/>
      <c r="R9" s="40"/>
      <c r="S9" s="40"/>
      <c r="T9" s="40"/>
      <c r="U9" s="52"/>
      <c r="V9" s="52" t="str">
        <f t="shared" ca="1" si="1"/>
        <v>KO</v>
      </c>
      <c r="W9" s="40"/>
      <c r="X9" s="40"/>
      <c r="Y9" s="40"/>
      <c r="Z9" s="40"/>
      <c r="AA9" s="52"/>
      <c r="AB9" s="52" t="str">
        <f t="shared" ca="1" si="2"/>
        <v>IP</v>
      </c>
      <c r="AC9" s="40"/>
      <c r="AD9" s="141" t="s">
        <v>218</v>
      </c>
      <c r="AE9" s="40"/>
      <c r="AF9" s="40"/>
      <c r="AG9" s="52"/>
      <c r="AH9" s="52"/>
      <c r="AI9" s="52" t="str">
        <f t="shared" ca="1" si="3"/>
        <v>UI</v>
      </c>
      <c r="AJ9" s="40"/>
      <c r="AK9" s="141" t="s">
        <v>219</v>
      </c>
      <c r="AL9" s="40"/>
      <c r="AM9" s="40"/>
      <c r="AN9" s="52"/>
      <c r="AO9" s="52" t="str">
        <f t="shared" ca="1" si="4"/>
        <v>××</v>
      </c>
      <c r="AP9" s="90"/>
      <c r="AQ9" s="90"/>
      <c r="AR9" s="90"/>
      <c r="AS9" s="90"/>
      <c r="AT9" s="52"/>
      <c r="AU9" s="52" t="str">
        <f t="shared" ca="1" si="5"/>
        <v>••</v>
      </c>
      <c r="AV9" s="97"/>
      <c r="AW9" s="97"/>
      <c r="AX9" s="97"/>
      <c r="AY9" s="97"/>
      <c r="AZ9" s="52"/>
      <c r="BA9" s="52" t="str">
        <f t="shared" ca="1" si="6"/>
        <v>••</v>
      </c>
      <c r="BB9" s="97"/>
      <c r="BC9" s="97"/>
      <c r="BD9" s="97"/>
      <c r="BE9" s="97"/>
      <c r="BF9" s="52"/>
      <c r="BG9" s="52" t="str">
        <f t="shared" ca="1" si="7"/>
        <v>••</v>
      </c>
      <c r="BH9" s="39"/>
      <c r="BI9" s="39"/>
      <c r="BJ9" s="39"/>
      <c r="BK9" s="39"/>
      <c r="BL9" s="52"/>
      <c r="BM9" s="51">
        <v>6</v>
      </c>
      <c r="BN9" s="75" t="s">
        <v>37</v>
      </c>
      <c r="BO9" s="74">
        <f ca="1">SUM(COUNTIF(OFFSET(BO9,-OFFSET(BO9,0,-2)+1,-COLUMNS($D:BO)+1,30,1),BN:BN),
COUNTIF(OFFSET(BO9,-OFFSET(BO9,0,-2)+1,-COLUMNS($P:BO)+1,30,1),BN:BN),
COUNTIF(OFFSET(BO9,-OFFSET(BO9,0,-2)+1,-COLUMNS($AB:BO)+1,30,1),BN:BN),
COUNTIF(OFFSET(BO9,-OFFSET(BO9,0,-2)+1,-COLUMNS($AO:BO)+1,30,1),BN:BN),
COUNTIF(OFFSET(BO9,-OFFSET(BO9,0,-2)+1,-COLUMNS($BA:BO)+1,30,1),BN:BN),)</f>
        <v>11</v>
      </c>
      <c r="BP9" s="74">
        <f ca="1">SUM(COUNTIF(OFFSET(BP9,-OFFSET(BP9,0,-3)+1,-COLUMNS($J:BP)+1,30,1),BN:BN),
COUNTIF(OFFSET(BP9,-OFFSET(BP9,0,-3)+1,-COLUMNS($V:BP)+1,30,1),BN:BN),
COUNTIF(OFFSET(BP9,-OFFSET(BP9,0,-3)+1,-COLUMNS($AI:BP)+1,30,1),BN:BN),
COUNTIF(OFFSET(BP9,-OFFSET(BP9,0,-3)+1,-COLUMNS($AU:BP)+1,30,1),BN:BN),
COUNTIF(OFFSET(BP9,-OFFSET(BP9,0,-3)+1,-COLUMNS($BG:BP)+1,30,1),BN:BN),)</f>
        <v>3</v>
      </c>
      <c r="BQ9" s="40">
        <f ca="1">SUM(COUNTIF(OFFSET(BQ9,-OFFSET(BQ9,0,-4)+1,-COLUMNS($D:BQ)+1,30,1),BN:BN),COUNTIF(OFFSET(BQ9,-OFFSET(BQ9,0,-4)+1,-COLUMNS($J:BQ)+1,30,1),BN:BN),COUNTIF(OFFSET(BQ9,-OFFSET(BQ9,0,-4)+1,-COLUMNS($P:BQ)+1,30,1),BN:BN),COUNTIF(OFFSET(BQ9,-OFFSET(BQ9,0,-4)+1,-COLUMNS($V:BQ)+1,30,1),BN:BN),COUNTIF(OFFSET(BQ9,-OFFSET(BQ9,0,-4)+1,-COLUMNS($AB:BQ)+1,30,1),BN:BN),COUNTIF(OFFSET(BQ9,-OFFSET(BQ9,0,-4)+1,-COLUMNS($AI:BQ)+1,30,1),BN:BN),COUNTIF(OFFSET(BQ9,-OFFSET(BQ9,0,-4)+1,-COLUMNS($AO:BQ)+1,30,1),BN:BN),COUNTIF(OFFSET(BQ9,-OFFSET(BQ9,0,-4)+1,-COLUMNS($AU:BQ)+1,30,1),BN:BN),COUNTIF(OFFSET(BQ9,-OFFSET(BQ9,0,-4)+1,-COLUMNS($BA:BQ)+1,30,1),BN:BN),COUNTIF(OFFSET(BQ9,-OFFSET(BQ9,0,-4)+1,-COLUMNS($BG:BQ)+1,30,1),BN:BN),)</f>
        <v>14</v>
      </c>
      <c r="BR9" s="73">
        <f t="shared" ca="1" si="8"/>
        <v>4.6666666666666669E-2</v>
      </c>
    </row>
    <row r="10" spans="2:70" ht="13.5" customHeight="1" outlineLevel="1">
      <c r="B10" s="115">
        <v>7</v>
      </c>
      <c r="C10" s="52"/>
      <c r="D10" s="140" t="s">
        <v>21</v>
      </c>
      <c r="E10" s="40">
        <v>2</v>
      </c>
      <c r="F10" s="40">
        <v>0</v>
      </c>
      <c r="G10" s="40" t="s">
        <v>121</v>
      </c>
      <c r="H10" s="40">
        <v>2</v>
      </c>
      <c r="I10" s="52"/>
      <c r="J10" s="52" t="str">
        <f t="shared" ref="J10:J33" ca="1" si="9">IF(OR(ISNUMBER(N:N),ISBLANK(N:N)),OFFSET(J10,-1,0),LEFT(N:N,2))</f>
        <v>LA</v>
      </c>
      <c r="K10" s="91" t="s">
        <v>220</v>
      </c>
      <c r="L10" s="35"/>
      <c r="M10" s="35"/>
      <c r="N10" s="35" t="s">
        <v>221</v>
      </c>
      <c r="O10" s="52"/>
      <c r="P10" s="52" t="str">
        <f t="shared" ca="1" si="0"/>
        <v>KO</v>
      </c>
      <c r="Q10" s="91" t="s">
        <v>222</v>
      </c>
      <c r="R10" s="35"/>
      <c r="S10" s="35"/>
      <c r="T10" s="35" t="s">
        <v>223</v>
      </c>
      <c r="U10" s="52"/>
      <c r="V10" s="52" t="str">
        <f t="shared" ca="1" si="1"/>
        <v>IP</v>
      </c>
      <c r="W10" s="91" t="s">
        <v>224</v>
      </c>
      <c r="X10" s="35"/>
      <c r="Y10" s="35"/>
      <c r="Z10" s="35" t="s">
        <v>225</v>
      </c>
      <c r="AA10" s="52"/>
      <c r="AB10" s="52" t="str">
        <f t="shared" ca="1" si="2"/>
        <v>UI</v>
      </c>
      <c r="AC10" s="91" t="s">
        <v>226</v>
      </c>
      <c r="AD10" s="35"/>
      <c r="AE10" s="35"/>
      <c r="AF10" s="35" t="s">
        <v>227</v>
      </c>
      <c r="AG10" s="52"/>
      <c r="AH10" s="52"/>
      <c r="AI10" s="52" t="str">
        <f t="shared" ca="1" si="3"/>
        <v>××</v>
      </c>
      <c r="AJ10" s="93" t="s">
        <v>228</v>
      </c>
      <c r="AK10" s="92"/>
      <c r="AL10" s="92"/>
      <c r="AM10" s="92" t="s">
        <v>229</v>
      </c>
      <c r="AN10" s="52"/>
      <c r="AO10" s="52" t="str">
        <f t="shared" ca="1" si="4"/>
        <v>××</v>
      </c>
      <c r="AP10" s="168" t="s">
        <v>230</v>
      </c>
      <c r="AQ10" s="90"/>
      <c r="AR10" s="90" t="s">
        <v>46</v>
      </c>
      <c r="AS10" s="90"/>
      <c r="AT10" s="52"/>
      <c r="AU10" s="52" t="str">
        <f t="shared" ca="1" si="5"/>
        <v>••</v>
      </c>
      <c r="AV10" s="97"/>
      <c r="AW10" s="97"/>
      <c r="AX10" s="97"/>
      <c r="AY10" s="97"/>
      <c r="AZ10" s="52"/>
      <c r="BA10" s="52" t="str">
        <f t="shared" ca="1" si="6"/>
        <v>••</v>
      </c>
      <c r="BB10" s="97"/>
      <c r="BC10" s="97"/>
      <c r="BD10" s="97"/>
      <c r="BE10" s="97"/>
      <c r="BF10" s="52"/>
      <c r="BG10" s="52" t="str">
        <f t="shared" ca="1" si="7"/>
        <v>••</v>
      </c>
      <c r="BH10" s="39"/>
      <c r="BI10" s="39"/>
      <c r="BJ10" s="39"/>
      <c r="BK10" s="39"/>
      <c r="BL10" s="52"/>
      <c r="BM10" s="51">
        <v>7</v>
      </c>
      <c r="BN10" s="71" t="s">
        <v>29</v>
      </c>
      <c r="BO10" s="70">
        <f ca="1">SUM(COUNTIF(OFFSET(BO10,-OFFSET(BO10,0,-2)+1,-COLUMNS($D:BO)+1,30,1),BN:BN),
COUNTIF(OFFSET(BO10,-OFFSET(BO10,0,-2)+1,-COLUMNS($P:BO)+1,30,1),BN:BN),
COUNTIF(OFFSET(BO10,-OFFSET(BO10,0,-2)+1,-COLUMNS($AB:BO)+1,30,1),BN:BN),
COUNTIF(OFFSET(BO10,-OFFSET(BO10,0,-2)+1,-COLUMNS($AO:BO)+1,30,1),BN:BN),
COUNTIF(OFFSET(BO10,-OFFSET(BO10,0,-2)+1,-COLUMNS($BA:BO)+1,30,1),BN:BN),)</f>
        <v>10</v>
      </c>
      <c r="BP10" s="70">
        <f ca="1">SUM(COUNTIF(OFFSET(BP10,-OFFSET(BP10,0,-3)+1,-COLUMNS($J:BP)+1,30,1),BN:BN),
COUNTIF(OFFSET(BP10,-OFFSET(BP10,0,-3)+1,-COLUMNS($V:BP)+1,30,1),BN:BN),
COUNTIF(OFFSET(BP10,-OFFSET(BP10,0,-3)+1,-COLUMNS($AI:BP)+1,30,1),BN:BN),
COUNTIF(OFFSET(BP10,-OFFSET(BP10,0,-3)+1,-COLUMNS($AU:BP)+1,30,1),BN:BN),
COUNTIF(OFFSET(BP10,-OFFSET(BP10,0,-3)+1,-COLUMNS($BG:BP)+1,30,1),BN:BN),)</f>
        <v>40</v>
      </c>
      <c r="BQ10" s="39">
        <f ca="1">SUM(COUNTIF(OFFSET(BQ10,-OFFSET(BQ10,0,-4)+1,-COLUMNS($D:BQ)+1,30,1),BN:BN),COUNTIF(OFFSET(BQ10,-OFFSET(BQ10,0,-4)+1,-COLUMNS($J:BQ)+1,30,1),BN:BN),COUNTIF(OFFSET(BQ10,-OFFSET(BQ10,0,-4)+1,-COLUMNS($P:BQ)+1,30,1),BN:BN),COUNTIF(OFFSET(BQ10,-OFFSET(BQ10,0,-4)+1,-COLUMNS($V:BQ)+1,30,1),BN:BN),COUNTIF(OFFSET(BQ10,-OFFSET(BQ10,0,-4)+1,-COLUMNS($AB:BQ)+1,30,1),BN:BN),COUNTIF(OFFSET(BQ10,-OFFSET(BQ10,0,-4)+1,-COLUMNS($AI:BQ)+1,30,1),BN:BN),COUNTIF(OFFSET(BQ10,-OFFSET(BQ10,0,-4)+1,-COLUMNS($AO:BQ)+1,30,1),BN:BN),COUNTIF(OFFSET(BQ10,-OFFSET(BQ10,0,-4)+1,-COLUMNS($AU:BQ)+1,30,1),BN:BN),COUNTIF(OFFSET(BQ10,-OFFSET(BQ10,0,-4)+1,-COLUMNS($BA:BQ)+1,30,1),BN:BN),COUNTIF(OFFSET(BQ10,-OFFSET(BQ10,0,-4)+1,-COLUMNS($BG:BQ)+1,30,1),BN:BN),)</f>
        <v>50</v>
      </c>
      <c r="BR10" s="69">
        <f t="shared" ca="1" si="8"/>
        <v>0.16666666666666666</v>
      </c>
    </row>
    <row r="11" spans="2:70" ht="13.5" customHeight="1" outlineLevel="1">
      <c r="B11" s="115">
        <v>8</v>
      </c>
      <c r="C11" s="52"/>
      <c r="D11" s="52" t="str">
        <f t="shared" ref="D11:D33" ca="1" si="10">IF(OR(ISNUMBER(H:H),ISBLANK(H:H)),OFFSET(D11,-1,0),LEFT(H:H,2))</f>
        <v>ES</v>
      </c>
      <c r="E11" s="78" t="s">
        <v>231</v>
      </c>
      <c r="F11" s="37"/>
      <c r="G11" s="37"/>
      <c r="H11" s="37" t="s">
        <v>232</v>
      </c>
      <c r="I11" s="52"/>
      <c r="J11" s="52" t="str">
        <f t="shared" ca="1" si="9"/>
        <v>LA</v>
      </c>
      <c r="K11" s="40">
        <v>2</v>
      </c>
      <c r="L11" s="40">
        <v>0</v>
      </c>
      <c r="M11" s="40" t="s">
        <v>31</v>
      </c>
      <c r="N11" s="40">
        <v>2</v>
      </c>
      <c r="O11" s="52"/>
      <c r="P11" s="52" t="str">
        <f t="shared" ca="1" si="0"/>
        <v>KO</v>
      </c>
      <c r="Q11" s="40">
        <v>2</v>
      </c>
      <c r="R11" s="40">
        <v>0</v>
      </c>
      <c r="S11" s="40" t="s">
        <v>31</v>
      </c>
      <c r="T11" s="40">
        <v>2</v>
      </c>
      <c r="U11" s="52"/>
      <c r="V11" s="52" t="str">
        <f t="shared" ca="1" si="1"/>
        <v>IP</v>
      </c>
      <c r="W11" s="40">
        <v>2</v>
      </c>
      <c r="X11" s="40">
        <v>0</v>
      </c>
      <c r="Y11" s="40" t="s">
        <v>31</v>
      </c>
      <c r="Z11" s="40">
        <v>2</v>
      </c>
      <c r="AA11" s="52"/>
      <c r="AB11" s="52" t="str">
        <f t="shared" ca="1" si="2"/>
        <v>UI</v>
      </c>
      <c r="AC11" s="40">
        <v>2</v>
      </c>
      <c r="AD11" s="40">
        <v>0</v>
      </c>
      <c r="AE11" s="40" t="s">
        <v>31</v>
      </c>
      <c r="AF11" s="40">
        <v>2</v>
      </c>
      <c r="AG11" s="52"/>
      <c r="AH11" s="52"/>
      <c r="AI11" s="52" t="str">
        <f t="shared" ca="1" si="3"/>
        <v>××</v>
      </c>
      <c r="AJ11" s="168" t="s">
        <v>233</v>
      </c>
      <c r="AK11" s="90"/>
      <c r="AL11" s="90"/>
      <c r="AM11" s="90"/>
      <c r="AN11" s="52"/>
      <c r="AO11" s="52" t="str">
        <f t="shared" ca="1" si="4"/>
        <v>××</v>
      </c>
      <c r="AP11" s="90"/>
      <c r="AQ11" s="170" t="s">
        <v>234</v>
      </c>
      <c r="AR11" s="90"/>
      <c r="AS11" s="90"/>
      <c r="AT11" s="52"/>
      <c r="AU11" s="52" t="str">
        <f t="shared" ca="1" si="5"/>
        <v>••</v>
      </c>
      <c r="AV11" s="97"/>
      <c r="AW11" s="97"/>
      <c r="AX11" s="97"/>
      <c r="AY11" s="97"/>
      <c r="AZ11" s="52"/>
      <c r="BA11" s="52" t="str">
        <f t="shared" ca="1" si="6"/>
        <v>••</v>
      </c>
      <c r="BB11" s="97"/>
      <c r="BC11" s="97"/>
      <c r="BD11" s="97"/>
      <c r="BE11" s="97"/>
      <c r="BF11" s="52"/>
      <c r="BG11" s="52" t="str">
        <f t="shared" ca="1" si="7"/>
        <v>••</v>
      </c>
      <c r="BH11" s="39"/>
      <c r="BI11" s="39"/>
      <c r="BJ11" s="39"/>
      <c r="BK11" s="39"/>
      <c r="BL11" s="52"/>
      <c r="BM11" s="51">
        <v>8</v>
      </c>
      <c r="BN11" s="66" t="s">
        <v>40</v>
      </c>
      <c r="BO11" s="65">
        <f ca="1">SUM(COUNTIF(OFFSET(BO11,-OFFSET(BO11,0,-2)+1,-COLUMNS($D:BO)+1,30,1),BN:BN),
COUNTIF(OFFSET(BO11,-OFFSET(BO11,0,-2)+1,-COLUMNS($P:BO)+1,30,1),BN:BN),
COUNTIF(OFFSET(BO11,-OFFSET(BO11,0,-2)+1,-COLUMNS($AB:BO)+1,30,1),BN:BN),
COUNTIF(OFFSET(BO11,-OFFSET(BO11,0,-2)+1,-COLUMNS($AO:BO)+1,30,1),BN:BN),
COUNTIF(OFFSET(BO11,-OFFSET(BO11,0,-2)+1,-COLUMNS($BA:BO)+1,30,1),BN:BN),)</f>
        <v>4</v>
      </c>
      <c r="BP11" s="65">
        <f ca="1">SUM(COUNTIF(OFFSET(BP11,-OFFSET(BP11,0,-3)+1,-COLUMNS($J:BP)+1,30,1),BN:BN),
COUNTIF(OFFSET(BP11,-OFFSET(BP11,0,-3)+1,-COLUMNS($V:BP)+1,30,1),BN:BN),
COUNTIF(OFFSET(BP11,-OFFSET(BP11,0,-3)+1,-COLUMNS($AI:BP)+1,30,1),BN:BN),
COUNTIF(OFFSET(BP11,-OFFSET(BP11,0,-3)+1,-COLUMNS($AU:BP)+1,30,1),BN:BN),
COUNTIF(OFFSET(BP11,-OFFSET(BP11,0,-3)+1,-COLUMNS($BG:BP)+1,30,1),BN:BN),)</f>
        <v>2</v>
      </c>
      <c r="BQ11" s="42">
        <f ca="1">SUM(COUNTIF(OFFSET(BQ11,-OFFSET(BQ11,0,-4)+1,-COLUMNS($D:BQ)+1,30,1),BN:BN),COUNTIF(OFFSET(BQ11,-OFFSET(BQ11,0,-4)+1,-COLUMNS($J:BQ)+1,30,1),BN:BN),COUNTIF(OFFSET(BQ11,-OFFSET(BQ11,0,-4)+1,-COLUMNS($P:BQ)+1,30,1),BN:BN),COUNTIF(OFFSET(BQ11,-OFFSET(BQ11,0,-4)+1,-COLUMNS($V:BQ)+1,30,1),BN:BN),COUNTIF(OFFSET(BQ11,-OFFSET(BQ11,0,-4)+1,-COLUMNS($AB:BQ)+1,30,1),BN:BN),COUNTIF(OFFSET(BQ11,-OFFSET(BQ11,0,-4)+1,-COLUMNS($AI:BQ)+1,30,1),BN:BN),COUNTIF(OFFSET(BQ11,-OFFSET(BQ11,0,-4)+1,-COLUMNS($AO:BQ)+1,30,1),BN:BN),COUNTIF(OFFSET(BQ11,-OFFSET(BQ11,0,-4)+1,-COLUMNS($AU:BQ)+1,30,1),BN:BN),COUNTIF(OFFSET(BQ11,-OFFSET(BQ11,0,-4)+1,-COLUMNS($BA:BQ)+1,30,1),BN:BN),COUNTIF(OFFSET(BQ11,-OFFSET(BQ11,0,-4)+1,-COLUMNS($BG:BQ)+1,30,1),BN:BN),)</f>
        <v>6</v>
      </c>
      <c r="BR11" s="64">
        <f t="shared" ca="1" si="8"/>
        <v>0.02</v>
      </c>
    </row>
    <row r="12" spans="2:70" ht="13.5" customHeight="1" outlineLevel="1">
      <c r="B12" s="115">
        <v>9</v>
      </c>
      <c r="C12" s="52"/>
      <c r="D12" s="52" t="str">
        <f t="shared" ca="1" si="10"/>
        <v>ES</v>
      </c>
      <c r="E12" s="42">
        <v>2</v>
      </c>
      <c r="F12" s="42">
        <v>0</v>
      </c>
      <c r="G12" s="42" t="s">
        <v>121</v>
      </c>
      <c r="H12" s="42">
        <v>2</v>
      </c>
      <c r="I12" s="52"/>
      <c r="J12" s="52" t="str">
        <f t="shared" ca="1" si="9"/>
        <v>ES</v>
      </c>
      <c r="K12" s="78" t="s">
        <v>235</v>
      </c>
      <c r="L12" s="37"/>
      <c r="M12" s="37"/>
      <c r="N12" s="37" t="s">
        <v>236</v>
      </c>
      <c r="O12" s="52"/>
      <c r="P12" s="52" t="str">
        <f t="shared" ca="1" si="0"/>
        <v>ES</v>
      </c>
      <c r="Q12" s="78" t="s">
        <v>237</v>
      </c>
      <c r="R12" s="37"/>
      <c r="S12" s="37"/>
      <c r="T12" s="37" t="s">
        <v>238</v>
      </c>
      <c r="U12" s="52"/>
      <c r="V12" s="140" t="s">
        <v>21</v>
      </c>
      <c r="W12" s="91" t="s">
        <v>239</v>
      </c>
      <c r="X12" s="35"/>
      <c r="Y12" s="35"/>
      <c r="Z12" s="35" t="s">
        <v>240</v>
      </c>
      <c r="AA12" s="52"/>
      <c r="AB12" s="52" t="str">
        <f t="shared" ca="1" si="2"/>
        <v>ES</v>
      </c>
      <c r="AC12" s="78" t="s">
        <v>241</v>
      </c>
      <c r="AD12" s="37"/>
      <c r="AE12" s="37"/>
      <c r="AF12" s="37" t="s">
        <v>242</v>
      </c>
      <c r="AG12" s="52"/>
      <c r="AH12" s="52"/>
      <c r="AI12" s="52" t="str">
        <f t="shared" ca="1" si="3"/>
        <v>××</v>
      </c>
      <c r="AJ12" s="90">
        <v>0</v>
      </c>
      <c r="AK12" s="90">
        <v>3</v>
      </c>
      <c r="AL12" s="90" t="s">
        <v>121</v>
      </c>
      <c r="AM12" s="90">
        <v>3</v>
      </c>
      <c r="AN12" s="52"/>
      <c r="AO12" s="52" t="str">
        <f t="shared" ca="1" si="4"/>
        <v>××</v>
      </c>
      <c r="AP12" s="93" t="s">
        <v>243</v>
      </c>
      <c r="AQ12" s="92"/>
      <c r="AR12" s="92"/>
      <c r="AS12" s="92" t="s">
        <v>244</v>
      </c>
      <c r="AT12" s="52"/>
      <c r="AU12" s="52" t="str">
        <f t="shared" ca="1" si="5"/>
        <v>••</v>
      </c>
      <c r="AV12" s="169" t="s">
        <v>245</v>
      </c>
      <c r="AW12" s="97"/>
      <c r="AX12" s="97" t="s">
        <v>46</v>
      </c>
      <c r="AY12" s="97"/>
      <c r="AZ12" s="52"/>
      <c r="BA12" s="52" t="str">
        <f t="shared" ca="1" si="6"/>
        <v>••</v>
      </c>
      <c r="BB12" s="169" t="s">
        <v>66</v>
      </c>
      <c r="BC12" s="97"/>
      <c r="BD12" s="97" t="s">
        <v>46</v>
      </c>
      <c r="BE12" s="97"/>
      <c r="BF12" s="52"/>
      <c r="BG12" s="52" t="str">
        <f t="shared" ca="1" si="7"/>
        <v>••</v>
      </c>
      <c r="BH12" s="39"/>
      <c r="BI12" s="39"/>
      <c r="BJ12" s="39"/>
      <c r="BK12" s="39"/>
      <c r="BL12" s="52"/>
      <c r="BM12" s="51">
        <v>9</v>
      </c>
      <c r="BN12" s="66" t="s">
        <v>43</v>
      </c>
      <c r="BO12" s="65">
        <f ca="1">SUM(COUNTIF(OFFSET(BO12,-OFFSET(BO12,0,-2)+1,-COLUMNS($D:BO)+1,30,1),BN:BN),
COUNTIF(OFFSET(BO12,-OFFSET(BO12,0,-2)+1,-COLUMNS($P:BO)+1,30,1),BN:BN),
COUNTIF(OFFSET(BO12,-OFFSET(BO12,0,-2)+1,-COLUMNS($AB:BO)+1,30,1),BN:BN),
COUNTIF(OFFSET(BO12,-OFFSET(BO12,0,-2)+1,-COLUMNS($AO:BO)+1,30,1),BN:BN),
COUNTIF(OFFSET(BO12,-OFFSET(BO12,0,-2)+1,-COLUMNS($BA:BO)+1,30,1),BN:BN),)</f>
        <v>8</v>
      </c>
      <c r="BP12" s="65">
        <f ca="1">SUM(COUNTIF(OFFSET(BP12,-OFFSET(BP12,0,-3)+1,-COLUMNS($J:BP)+1,30,1),BN:BN),
COUNTIF(OFFSET(BP12,-OFFSET(BP12,0,-3)+1,-COLUMNS($V:BP)+1,30,1),BN:BN),
COUNTIF(OFFSET(BP12,-OFFSET(BP12,0,-3)+1,-COLUMNS($AI:BP)+1,30,1),BN:BN),
COUNTIF(OFFSET(BP12,-OFFSET(BP12,0,-3)+1,-COLUMNS($AU:BP)+1,30,1),BN:BN),
COUNTIF(OFFSET(BP12,-OFFSET(BP12,0,-3)+1,-COLUMNS($BG:BP)+1,30,1),BN:BN),)</f>
        <v>4</v>
      </c>
      <c r="BQ12" s="42">
        <f ca="1">SUM(COUNTIF(OFFSET(BQ12,-OFFSET(BQ12,0,-4)+1,-COLUMNS($D:BQ)+1,30,1),BN:BN),COUNTIF(OFFSET(BQ12,-OFFSET(BQ12,0,-4)+1,-COLUMNS($J:BQ)+1,30,1),BN:BN),COUNTIF(OFFSET(BQ12,-OFFSET(BQ12,0,-4)+1,-COLUMNS($P:BQ)+1,30,1),BN:BN),COUNTIF(OFFSET(BQ12,-OFFSET(BQ12,0,-4)+1,-COLUMNS($V:BQ)+1,30,1),BN:BN),COUNTIF(OFFSET(BQ12,-OFFSET(BQ12,0,-4)+1,-COLUMNS($AB:BQ)+1,30,1),BN:BN),COUNTIF(OFFSET(BQ12,-OFFSET(BQ12,0,-4)+1,-COLUMNS($AI:BQ)+1,30,1),BN:BN),COUNTIF(OFFSET(BQ12,-OFFSET(BQ12,0,-4)+1,-COLUMNS($AO:BQ)+1,30,1),BN:BN),COUNTIF(OFFSET(BQ12,-OFFSET(BQ12,0,-4)+1,-COLUMNS($AU:BQ)+1,30,1),BN:BN),COUNTIF(OFFSET(BQ12,-OFFSET(BQ12,0,-4)+1,-COLUMNS($BA:BQ)+1,30,1),BN:BN),COUNTIF(OFFSET(BQ12,-OFFSET(BQ12,0,-4)+1,-COLUMNS($BG:BQ)+1,30,1),BN:BN),)</f>
        <v>12</v>
      </c>
      <c r="BR12" s="64">
        <f t="shared" ca="1" si="8"/>
        <v>0.04</v>
      </c>
    </row>
    <row r="13" spans="2:70" ht="13.5" customHeight="1" outlineLevel="1">
      <c r="B13" s="115">
        <v>10</v>
      </c>
      <c r="C13" s="52"/>
      <c r="D13" s="52" t="str">
        <f t="shared" ca="1" si="10"/>
        <v>ST</v>
      </c>
      <c r="E13" s="78" t="s">
        <v>246</v>
      </c>
      <c r="F13" s="37"/>
      <c r="G13" s="37"/>
      <c r="H13" s="37" t="s">
        <v>247</v>
      </c>
      <c r="I13" s="52"/>
      <c r="J13" s="52" t="str">
        <f t="shared" ca="1" si="9"/>
        <v>ES</v>
      </c>
      <c r="K13" s="42">
        <v>2</v>
      </c>
      <c r="L13" s="42">
        <v>2</v>
      </c>
      <c r="M13" s="42" t="s">
        <v>31</v>
      </c>
      <c r="N13" s="42">
        <v>4</v>
      </c>
      <c r="O13" s="52"/>
      <c r="P13" s="52" t="str">
        <f t="shared" ca="1" si="0"/>
        <v>ES</v>
      </c>
      <c r="Q13" s="42">
        <v>2</v>
      </c>
      <c r="R13" s="42">
        <v>2</v>
      </c>
      <c r="S13" s="42" t="s">
        <v>31</v>
      </c>
      <c r="T13" s="42">
        <v>4</v>
      </c>
      <c r="U13" s="52"/>
      <c r="V13" s="140" t="s">
        <v>21</v>
      </c>
      <c r="W13" s="40">
        <v>2</v>
      </c>
      <c r="X13" s="40">
        <v>0</v>
      </c>
      <c r="Y13" s="139" t="s">
        <v>121</v>
      </c>
      <c r="Z13" s="40">
        <v>2</v>
      </c>
      <c r="AA13" s="52"/>
      <c r="AB13" s="52" t="str">
        <f t="shared" ca="1" si="2"/>
        <v>ES</v>
      </c>
      <c r="AC13" s="42">
        <v>2</v>
      </c>
      <c r="AD13" s="42">
        <v>2</v>
      </c>
      <c r="AE13" s="42" t="s">
        <v>121</v>
      </c>
      <c r="AF13" s="42">
        <v>4</v>
      </c>
      <c r="AG13" s="52"/>
      <c r="AH13" s="52"/>
      <c r="AI13" s="52" t="str">
        <f t="shared" ca="1" si="3"/>
        <v>ES</v>
      </c>
      <c r="AJ13" s="78" t="s">
        <v>248</v>
      </c>
      <c r="AK13" s="37"/>
      <c r="AL13" s="37"/>
      <c r="AM13" s="37" t="s">
        <v>249</v>
      </c>
      <c r="AN13" s="52"/>
      <c r="AO13" s="52" t="str">
        <f t="shared" ca="1" si="4"/>
        <v>××</v>
      </c>
      <c r="AP13" s="168" t="s">
        <v>250</v>
      </c>
      <c r="AQ13" s="90"/>
      <c r="AR13" s="90"/>
      <c r="AS13" s="90"/>
      <c r="AT13" s="52"/>
      <c r="AU13" s="52" t="str">
        <f t="shared" ca="1" si="5"/>
        <v>••</v>
      </c>
      <c r="AV13" s="97"/>
      <c r="AW13" s="167" t="s">
        <v>251</v>
      </c>
      <c r="AX13" s="97"/>
      <c r="AY13" s="97"/>
      <c r="AZ13" s="52"/>
      <c r="BA13" s="52" t="str">
        <f t="shared" ca="1" si="6"/>
        <v>••</v>
      </c>
      <c r="BB13" s="97"/>
      <c r="BC13" s="167" t="s">
        <v>252</v>
      </c>
      <c r="BD13" s="97"/>
      <c r="BE13" s="97"/>
      <c r="BF13" s="52"/>
      <c r="BG13" s="52" t="str">
        <f t="shared" ca="1" si="7"/>
        <v>••</v>
      </c>
      <c r="BH13" s="39"/>
      <c r="BI13" s="39"/>
      <c r="BJ13" s="39"/>
      <c r="BK13" s="39"/>
      <c r="BL13" s="52"/>
      <c r="BM13" s="51">
        <v>10</v>
      </c>
      <c r="BN13" s="66" t="s">
        <v>45</v>
      </c>
      <c r="BO13" s="65">
        <f ca="1">SUM(COUNTIF(OFFSET(BO13,-OFFSET(BO13,0,-2)+1,-COLUMNS($D:BO)+1,30,1),BN:BN),
COUNTIF(OFFSET(BO13,-OFFSET(BO13,0,-2)+1,-COLUMNS($P:BO)+1,30,1),BN:BN),
COUNTIF(OFFSET(BO13,-OFFSET(BO13,0,-2)+1,-COLUMNS($AB:BO)+1,30,1),BN:BN),
COUNTIF(OFFSET(BO13,-OFFSET(BO13,0,-2)+1,-COLUMNS($AO:BO)+1,30,1),BN:BN),
COUNTIF(OFFSET(BO13,-OFFSET(BO13,0,-2)+1,-COLUMNS($BA:BO)+1,30,1),BN:BN),)</f>
        <v>14</v>
      </c>
      <c r="BP13" s="65">
        <f ca="1">SUM(COUNTIF(OFFSET(BP13,-OFFSET(BP13,0,-3)+1,-COLUMNS($J:BP)+1,30,1),BN:BN),
COUNTIF(OFFSET(BP13,-OFFSET(BP13,0,-3)+1,-COLUMNS($V:BP)+1,30,1),BN:BN),
COUNTIF(OFFSET(BP13,-OFFSET(BP13,0,-3)+1,-COLUMNS($AI:BP)+1,30,1),BN:BN),
COUNTIF(OFFSET(BP13,-OFFSET(BP13,0,-3)+1,-COLUMNS($AU:BP)+1,30,1),BN:BN),
COUNTIF(OFFSET(BP13,-OFFSET(BP13,0,-3)+1,-COLUMNS($BG:BP)+1,30,1),BN:BN),)</f>
        <v>12</v>
      </c>
      <c r="BQ13" s="42">
        <f ca="1">SUM(COUNTIF(OFFSET(BQ13,-OFFSET(BQ13,0,-4)+1,-COLUMNS($D:BQ)+1,30,1),BN:BN),COUNTIF(OFFSET(BQ13,-OFFSET(BQ13,0,-4)+1,-COLUMNS($J:BQ)+1,30,1),BN:BN),COUNTIF(OFFSET(BQ13,-OFFSET(BQ13,0,-4)+1,-COLUMNS($P:BQ)+1,30,1),BN:BN),COUNTIF(OFFSET(BQ13,-OFFSET(BQ13,0,-4)+1,-COLUMNS($V:BQ)+1,30,1),BN:BN),COUNTIF(OFFSET(BQ13,-OFFSET(BQ13,0,-4)+1,-COLUMNS($AB:BQ)+1,30,1),BN:BN),COUNTIF(OFFSET(BQ13,-OFFSET(BQ13,0,-4)+1,-COLUMNS($AI:BQ)+1,30,1),BN:BN),COUNTIF(OFFSET(BQ13,-OFFSET(BQ13,0,-4)+1,-COLUMNS($AO:BQ)+1,30,1),BN:BN),COUNTIF(OFFSET(BQ13,-OFFSET(BQ13,0,-4)+1,-COLUMNS($AU:BQ)+1,30,1),BN:BN),COUNTIF(OFFSET(BQ13,-OFFSET(BQ13,0,-4)+1,-COLUMNS($BA:BQ)+1,30,1),BN:BN),COUNTIF(OFFSET(BQ13,-OFFSET(BQ13,0,-4)+1,-COLUMNS($BG:BQ)+1,30,1),BN:BN),)</f>
        <v>26</v>
      </c>
      <c r="BR13" s="64">
        <f t="shared" ca="1" si="8"/>
        <v>8.666666666666667E-2</v>
      </c>
    </row>
    <row r="14" spans="2:70" ht="13.5" customHeight="1" outlineLevel="1">
      <c r="B14" s="115">
        <v>11</v>
      </c>
      <c r="C14" s="52"/>
      <c r="D14" s="52" t="str">
        <f t="shared" ca="1" si="10"/>
        <v>ST</v>
      </c>
      <c r="E14" s="42">
        <v>2</v>
      </c>
      <c r="F14" s="42">
        <v>0</v>
      </c>
      <c r="G14" s="42" t="s">
        <v>31</v>
      </c>
      <c r="H14" s="42">
        <v>2</v>
      </c>
      <c r="I14" s="52"/>
      <c r="J14" s="52" t="str">
        <f t="shared" ca="1" si="9"/>
        <v>ES</v>
      </c>
      <c r="K14" s="42"/>
      <c r="L14" s="42"/>
      <c r="M14" s="42"/>
      <c r="N14" s="42"/>
      <c r="O14" s="52"/>
      <c r="P14" s="52" t="str">
        <f t="shared" ca="1" si="0"/>
        <v>ES</v>
      </c>
      <c r="Q14" s="42"/>
      <c r="R14" s="42"/>
      <c r="S14" s="42"/>
      <c r="T14" s="42"/>
      <c r="U14" s="52"/>
      <c r="V14" s="52" t="str">
        <f t="shared" ref="V14:V33" ca="1" si="11">IF(OR(ISNUMBER(Z:Z),ISBLANK(Z:Z)),OFFSET(V14,-1,0),LEFT(Z:Z,2))</f>
        <v>ES</v>
      </c>
      <c r="W14" s="78" t="s">
        <v>253</v>
      </c>
      <c r="X14" s="37"/>
      <c r="Y14" s="37"/>
      <c r="Z14" s="37" t="s">
        <v>254</v>
      </c>
      <c r="AA14" s="52"/>
      <c r="AB14" s="52" t="str">
        <f t="shared" ca="1" si="2"/>
        <v>ES</v>
      </c>
      <c r="AC14" s="135" t="s">
        <v>245</v>
      </c>
      <c r="AD14" s="42"/>
      <c r="AE14" s="42" t="s">
        <v>46</v>
      </c>
      <c r="AF14" s="42"/>
      <c r="AG14" s="52"/>
      <c r="AH14" s="52"/>
      <c r="AI14" s="52" t="str">
        <f t="shared" ca="1" si="3"/>
        <v>ES</v>
      </c>
      <c r="AJ14" s="42">
        <v>2</v>
      </c>
      <c r="AK14" s="42">
        <v>2</v>
      </c>
      <c r="AL14" s="42" t="s">
        <v>31</v>
      </c>
      <c r="AM14" s="42">
        <v>4</v>
      </c>
      <c r="AN14" s="52"/>
      <c r="AO14" s="52" t="str">
        <f t="shared" ca="1" si="4"/>
        <v>××</v>
      </c>
      <c r="AP14" s="90">
        <v>0</v>
      </c>
      <c r="AQ14" s="90">
        <v>3</v>
      </c>
      <c r="AR14" s="90" t="s">
        <v>121</v>
      </c>
      <c r="AS14" s="90">
        <v>3</v>
      </c>
      <c r="AT14" s="52"/>
      <c r="AU14" s="140" t="s">
        <v>21</v>
      </c>
      <c r="AV14" s="93" t="s">
        <v>255</v>
      </c>
      <c r="AW14" s="166" t="s">
        <v>256</v>
      </c>
      <c r="AX14" s="92"/>
      <c r="AY14" s="92"/>
      <c r="AZ14" s="52"/>
      <c r="BA14" s="52" t="str">
        <f t="shared" ca="1" si="6"/>
        <v>ET</v>
      </c>
      <c r="BB14" s="160" t="s">
        <v>257</v>
      </c>
      <c r="BC14" s="159"/>
      <c r="BD14" s="159"/>
      <c r="BE14" s="159" t="s">
        <v>258</v>
      </c>
      <c r="BF14" s="52"/>
      <c r="BG14" s="52" t="str">
        <f t="shared" ca="1" si="7"/>
        <v>••</v>
      </c>
      <c r="BH14" s="39"/>
      <c r="BI14" s="39"/>
      <c r="BJ14" s="39"/>
      <c r="BK14" s="39"/>
      <c r="BL14" s="52"/>
      <c r="BM14" s="51">
        <v>11</v>
      </c>
      <c r="BN14" s="66" t="s">
        <v>17</v>
      </c>
      <c r="BO14" s="65">
        <f ca="1">SUM(COUNTIF(OFFSET(BO14,-OFFSET(BO14,0,-2)+1,-COLUMNS($D:BO)+1,30,1),BN:BN),
COUNTIF(OFFSET(BO14,-OFFSET(BO14,0,-2)+1,-COLUMNS($P:BO)+1,30,1),BN:BN),
COUNTIF(OFFSET(BO14,-OFFSET(BO14,0,-2)+1,-COLUMNS($AB:BO)+1,30,1),BN:BN),
COUNTIF(OFFSET(BO14,-OFFSET(BO14,0,-2)+1,-COLUMNS($AO:BO)+1,30,1),BN:BN),
COUNTIF(OFFSET(BO14,-OFFSET(BO14,0,-2)+1,-COLUMNS($BA:BO)+1,30,1),BN:BN),)</f>
        <v>12</v>
      </c>
      <c r="BP14" s="65">
        <f ca="1">SUM(COUNTIF(OFFSET(BP14,-OFFSET(BP14,0,-3)+1,-COLUMNS($J:BP)+1,30,1),BN:BN),
COUNTIF(OFFSET(BP14,-OFFSET(BP14,0,-3)+1,-COLUMNS($V:BP)+1,30,1),BN:BN),
COUNTIF(OFFSET(BP14,-OFFSET(BP14,0,-3)+1,-COLUMNS($AI:BP)+1,30,1),BN:BN),
COUNTIF(OFFSET(BP14,-OFFSET(BP14,0,-3)+1,-COLUMNS($AU:BP)+1,30,1),BN:BN),
COUNTIF(OFFSET(BP14,-OFFSET(BP14,0,-3)+1,-COLUMNS($BG:BP)+1,30,1),BN:BN),)</f>
        <v>14</v>
      </c>
      <c r="BQ14" s="42">
        <f ca="1">SUM(COUNTIF(OFFSET(BQ14,-OFFSET(BQ14,0,-4)+1,-COLUMNS($D:BQ)+1,30,1),BN:BN),COUNTIF(OFFSET(BQ14,-OFFSET(BQ14,0,-4)+1,-COLUMNS($J:BQ)+1,30,1),BN:BN),COUNTIF(OFFSET(BQ14,-OFFSET(BQ14,0,-4)+1,-COLUMNS($P:BQ)+1,30,1),BN:BN),COUNTIF(OFFSET(BQ14,-OFFSET(BQ14,0,-4)+1,-COLUMNS($V:BQ)+1,30,1),BN:BN),COUNTIF(OFFSET(BQ14,-OFFSET(BQ14,0,-4)+1,-COLUMNS($AB:BQ)+1,30,1),BN:BN),COUNTIF(OFFSET(BQ14,-OFFSET(BQ14,0,-4)+1,-COLUMNS($AI:BQ)+1,30,1),BN:BN),COUNTIF(OFFSET(BQ14,-OFFSET(BQ14,0,-4)+1,-COLUMNS($AO:BQ)+1,30,1),BN:BN),COUNTIF(OFFSET(BQ14,-OFFSET(BQ14,0,-4)+1,-COLUMNS($AU:BQ)+1,30,1),BN:BN),COUNTIF(OFFSET(BQ14,-OFFSET(BQ14,0,-4)+1,-COLUMNS($BA:BQ)+1,30,1),BN:BN),COUNTIF(OFFSET(BQ14,-OFFSET(BQ14,0,-4)+1,-COLUMNS($BG:BQ)+1,30,1),BN:BN),)</f>
        <v>26</v>
      </c>
      <c r="BR14" s="64">
        <f t="shared" ca="1" si="8"/>
        <v>8.666666666666667E-2</v>
      </c>
    </row>
    <row r="15" spans="2:70" ht="13.5" customHeight="1" outlineLevel="1">
      <c r="B15" s="115">
        <v>12</v>
      </c>
      <c r="C15" s="52"/>
      <c r="D15" s="52" t="str">
        <f t="shared" ca="1" si="10"/>
        <v>ET</v>
      </c>
      <c r="E15" s="68" t="s">
        <v>259</v>
      </c>
      <c r="F15" s="67"/>
      <c r="G15" s="67"/>
      <c r="H15" s="67" t="s">
        <v>260</v>
      </c>
      <c r="I15" s="52"/>
      <c r="J15" s="52" t="str">
        <f t="shared" ca="1" si="9"/>
        <v>ES</v>
      </c>
      <c r="K15" s="42"/>
      <c r="L15" s="42"/>
      <c r="M15" s="42"/>
      <c r="N15" s="42"/>
      <c r="O15" s="52"/>
      <c r="P15" s="52" t="str">
        <f t="shared" ca="1" si="0"/>
        <v>ES</v>
      </c>
      <c r="Q15" s="42"/>
      <c r="R15" s="42"/>
      <c r="S15" s="42"/>
      <c r="T15" s="42"/>
      <c r="U15" s="52"/>
      <c r="V15" s="52" t="str">
        <f t="shared" ca="1" si="11"/>
        <v>ES</v>
      </c>
      <c r="W15" s="42">
        <v>2</v>
      </c>
      <c r="X15" s="42">
        <v>2</v>
      </c>
      <c r="Y15" s="42" t="s">
        <v>31</v>
      </c>
      <c r="Z15" s="42">
        <v>4</v>
      </c>
      <c r="AA15" s="52"/>
      <c r="AB15" s="52" t="str">
        <f t="shared" ca="1" si="2"/>
        <v>ES</v>
      </c>
      <c r="AC15" s="42"/>
      <c r="AD15" s="133" t="s">
        <v>261</v>
      </c>
      <c r="AE15" s="42"/>
      <c r="AF15" s="42"/>
      <c r="AG15" s="52"/>
      <c r="AH15" s="52"/>
      <c r="AI15" s="52" t="str">
        <f t="shared" ca="1" si="3"/>
        <v>ES</v>
      </c>
      <c r="AJ15" s="42"/>
      <c r="AK15" s="42"/>
      <c r="AL15" s="42"/>
      <c r="AM15" s="42"/>
      <c r="AN15" s="52"/>
      <c r="AO15" s="52" t="str">
        <f t="shared" ca="1" si="4"/>
        <v>VT</v>
      </c>
      <c r="AP15" s="128" t="s">
        <v>174</v>
      </c>
      <c r="AQ15" s="129"/>
      <c r="AR15" s="129"/>
      <c r="AS15" s="129" t="s">
        <v>68</v>
      </c>
      <c r="AT15" s="52"/>
      <c r="AU15" s="140" t="s">
        <v>21</v>
      </c>
      <c r="AV15" s="90"/>
      <c r="AW15" s="90"/>
      <c r="AX15" s="90"/>
      <c r="AY15" s="90">
        <v>2</v>
      </c>
      <c r="AZ15" s="52"/>
      <c r="BA15" s="52" t="str">
        <f t="shared" ca="1" si="6"/>
        <v>ET</v>
      </c>
      <c r="BB15" s="158">
        <v>2</v>
      </c>
      <c r="BC15" s="158">
        <v>0</v>
      </c>
      <c r="BD15" s="158" t="s">
        <v>31</v>
      </c>
      <c r="BE15" s="158">
        <v>2</v>
      </c>
      <c r="BF15" s="52"/>
      <c r="BG15" s="52" t="str">
        <f t="shared" ca="1" si="7"/>
        <v>••</v>
      </c>
      <c r="BH15" s="39"/>
      <c r="BI15" s="39"/>
      <c r="BJ15" s="39"/>
      <c r="BK15" s="39"/>
      <c r="BL15" s="52"/>
      <c r="BM15" s="51">
        <v>12</v>
      </c>
      <c r="BN15" s="66" t="s">
        <v>52</v>
      </c>
      <c r="BO15" s="65">
        <f ca="1">SUM(COUNTIF(OFFSET(BO15,-OFFSET(BO15,0,-2)+1,-COLUMNS($D:BO)+1,30,1),BN:BN),
COUNTIF(OFFSET(BO15,-OFFSET(BO15,0,-2)+1,-COLUMNS($P:BO)+1,30,1),BN:BN),
COUNTIF(OFFSET(BO15,-OFFSET(BO15,0,-2)+1,-COLUMNS($AB:BO)+1,30,1),BN:BN),
COUNTIF(OFFSET(BO15,-OFFSET(BO15,0,-2)+1,-COLUMNS($AO:BO)+1,30,1),BN:BN),
COUNTIF(OFFSET(BO15,-OFFSET(BO15,0,-2)+1,-COLUMNS($BA:BO)+1,30,1),BN:BN),)</f>
        <v>2</v>
      </c>
      <c r="BP15" s="65">
        <f ca="1">SUM(COUNTIF(OFFSET(BP15,-OFFSET(BP15,0,-3)+1,-COLUMNS($J:BP)+1,30,1),BN:BN),
COUNTIF(OFFSET(BP15,-OFFSET(BP15,0,-3)+1,-COLUMNS($V:BP)+1,30,1),BN:BN),
COUNTIF(OFFSET(BP15,-OFFSET(BP15,0,-3)+1,-COLUMNS($AI:BP)+1,30,1),BN:BN),
COUNTIF(OFFSET(BP15,-OFFSET(BP15,0,-3)+1,-COLUMNS($AU:BP)+1,30,1),BN:BN),
COUNTIF(OFFSET(BP15,-OFFSET(BP15,0,-3)+1,-COLUMNS($BG:BP)+1,30,1),BN:BN),)</f>
        <v>2</v>
      </c>
      <c r="BQ15" s="42">
        <f ca="1">SUM(COUNTIF(OFFSET(BQ15,-OFFSET(BQ15,0,-4)+1,-COLUMNS($D:BQ)+1,30,1),BN:BN),COUNTIF(OFFSET(BQ15,-OFFSET(BQ15,0,-4)+1,-COLUMNS($J:BQ)+1,30,1),BN:BN),COUNTIF(OFFSET(BQ15,-OFFSET(BQ15,0,-4)+1,-COLUMNS($P:BQ)+1,30,1),BN:BN),COUNTIF(OFFSET(BQ15,-OFFSET(BQ15,0,-4)+1,-COLUMNS($V:BQ)+1,30,1),BN:BN),COUNTIF(OFFSET(BQ15,-OFFSET(BQ15,0,-4)+1,-COLUMNS($AB:BQ)+1,30,1),BN:BN),COUNTIF(OFFSET(BQ15,-OFFSET(BQ15,0,-4)+1,-COLUMNS($AI:BQ)+1,30,1),BN:BN),COUNTIF(OFFSET(BQ15,-OFFSET(BQ15,0,-4)+1,-COLUMNS($AO:BQ)+1,30,1),BN:BN),COUNTIF(OFFSET(BQ15,-OFFSET(BQ15,0,-4)+1,-COLUMNS($AU:BQ)+1,30,1),BN:BN),COUNTIF(OFFSET(BQ15,-OFFSET(BQ15,0,-4)+1,-COLUMNS($BA:BQ)+1,30,1),BN:BN),COUNTIF(OFFSET(BQ15,-OFFSET(BQ15,0,-4)+1,-COLUMNS($BG:BQ)+1,30,1),BN:BN),)</f>
        <v>4</v>
      </c>
      <c r="BR15" s="64">
        <f t="shared" ca="1" si="8"/>
        <v>1.3333333333333334E-2</v>
      </c>
    </row>
    <row r="16" spans="2:70" ht="13.5" customHeight="1" outlineLevel="1">
      <c r="B16" s="115">
        <v>13</v>
      </c>
      <c r="C16" s="52"/>
      <c r="D16" s="52" t="str">
        <f t="shared" ca="1" si="10"/>
        <v>ET</v>
      </c>
      <c r="E16" s="63">
        <v>2</v>
      </c>
      <c r="F16" s="63">
        <v>1</v>
      </c>
      <c r="G16" s="63" t="s">
        <v>31</v>
      </c>
      <c r="H16" s="63">
        <v>3</v>
      </c>
      <c r="I16" s="52"/>
      <c r="J16" s="52" t="str">
        <f t="shared" ca="1" si="9"/>
        <v>ST</v>
      </c>
      <c r="K16" s="78" t="s">
        <v>16</v>
      </c>
      <c r="L16" s="37"/>
      <c r="M16" s="37"/>
      <c r="N16" s="37" t="s">
        <v>262</v>
      </c>
      <c r="O16" s="52"/>
      <c r="P16" s="52" t="str">
        <f t="shared" ca="1" si="0"/>
        <v>EG</v>
      </c>
      <c r="Q16" s="78" t="s">
        <v>263</v>
      </c>
      <c r="R16" s="37"/>
      <c r="S16" s="37"/>
      <c r="T16" s="37" t="s">
        <v>264</v>
      </c>
      <c r="U16" s="52"/>
      <c r="V16" s="52" t="str">
        <f t="shared" ca="1" si="11"/>
        <v>ES</v>
      </c>
      <c r="W16" s="42"/>
      <c r="X16" s="42"/>
      <c r="Y16" s="42"/>
      <c r="Z16" s="42"/>
      <c r="AA16" s="52"/>
      <c r="AB16" s="52" t="str">
        <f t="shared" ca="1" si="2"/>
        <v>EG</v>
      </c>
      <c r="AC16" s="78" t="s">
        <v>265</v>
      </c>
      <c r="AD16" s="37"/>
      <c r="AE16" s="37"/>
      <c r="AF16" s="37" t="s">
        <v>266</v>
      </c>
      <c r="AG16" s="52"/>
      <c r="AH16" s="52"/>
      <c r="AI16" s="52" t="str">
        <f t="shared" ca="1" si="3"/>
        <v>ES</v>
      </c>
      <c r="AJ16" s="42"/>
      <c r="AK16" s="42"/>
      <c r="AL16" s="42"/>
      <c r="AM16" s="42"/>
      <c r="AN16" s="52"/>
      <c r="AO16" s="52" t="str">
        <f t="shared" ca="1" si="4"/>
        <v>VT</v>
      </c>
      <c r="AP16" s="130"/>
      <c r="AQ16" s="130"/>
      <c r="AR16" s="130"/>
      <c r="AS16" s="130"/>
      <c r="AT16" s="52"/>
      <c r="AU16" s="140" t="s">
        <v>21</v>
      </c>
      <c r="AV16" s="93" t="s">
        <v>255</v>
      </c>
      <c r="AW16" s="166" t="s">
        <v>267</v>
      </c>
      <c r="AX16" s="92"/>
      <c r="AY16" s="92"/>
      <c r="AZ16" s="52"/>
      <c r="BA16" s="140" t="s">
        <v>21</v>
      </c>
      <c r="BB16" s="93" t="s">
        <v>255</v>
      </c>
      <c r="BC16" s="166" t="s">
        <v>268</v>
      </c>
      <c r="BD16" s="92"/>
      <c r="BE16" s="92"/>
      <c r="BF16" s="52"/>
      <c r="BG16" s="52" t="str">
        <f t="shared" ca="1" si="7"/>
        <v>••</v>
      </c>
      <c r="BH16" s="39"/>
      <c r="BI16" s="39"/>
      <c r="BJ16" s="39"/>
      <c r="BK16" s="39"/>
      <c r="BL16" s="52"/>
      <c r="BM16" s="51">
        <v>13</v>
      </c>
      <c r="BN16" s="62" t="s">
        <v>49</v>
      </c>
      <c r="BO16" s="61">
        <f ca="1">SUM(COUNTIF(OFFSET(BO16,-OFFSET(BO16,0,-2)+1,-COLUMNS($D:BO)+1,30,1),BN:BN),
COUNTIF(OFFSET(BO16,-OFFSET(BO16,0,-2)+1,-COLUMNS($P:BO)+1,30,1),BN:BN),
COUNTIF(OFFSET(BO16,-OFFSET(BO16,0,-2)+1,-COLUMNS($AB:BO)+1,30,1),BN:BN),
COUNTIF(OFFSET(BO16,-OFFSET(BO16,0,-2)+1,-COLUMNS($AO:BO)+1,30,1),BN:BN),
COUNTIF(OFFSET(BO16,-OFFSET(BO16,0,-2)+1,-COLUMNS($BA:BO)+1,30,1),BN:BN),)</f>
        <v>5</v>
      </c>
      <c r="BP16" s="61">
        <f ca="1">SUM(COUNTIF(OFFSET(BP16,-OFFSET(BP16,0,-3)+1,-COLUMNS($J:BP)+1,30,1),BN:BN),
COUNTIF(OFFSET(BP16,-OFFSET(BP16,0,-3)+1,-COLUMNS($V:BP)+1,30,1),BN:BN),
COUNTIF(OFFSET(BP16,-OFFSET(BP16,0,-3)+1,-COLUMNS($AI:BP)+1,30,1),BN:BN),
COUNTIF(OFFSET(BP16,-OFFSET(BP16,0,-3)+1,-COLUMNS($AU:BP)+1,30,1),BN:BN),
COUNTIF(OFFSET(BP16,-OFFSET(BP16,0,-3)+1,-COLUMNS($BG:BP)+1,30,1),BN:BN),)</f>
        <v>5</v>
      </c>
      <c r="BQ16" s="41">
        <f ca="1">SUM(COUNTIF(OFFSET(BQ16,-OFFSET(BQ16,0,-4)+1,-COLUMNS($D:BQ)+1,30,1),BN:BN),COUNTIF(OFFSET(BQ16,-OFFSET(BQ16,0,-4)+1,-COLUMNS($J:BQ)+1,30,1),BN:BN),COUNTIF(OFFSET(BQ16,-OFFSET(BQ16,0,-4)+1,-COLUMNS($P:BQ)+1,30,1),BN:BN),COUNTIF(OFFSET(BQ16,-OFFSET(BQ16,0,-4)+1,-COLUMNS($V:BQ)+1,30,1),BN:BN),COUNTIF(OFFSET(BQ16,-OFFSET(BQ16,0,-4)+1,-COLUMNS($AB:BQ)+1,30,1),BN:BN),COUNTIF(OFFSET(BQ16,-OFFSET(BQ16,0,-4)+1,-COLUMNS($AI:BQ)+1,30,1),BN:BN),COUNTIF(OFFSET(BQ16,-OFFSET(BQ16,0,-4)+1,-COLUMNS($AO:BQ)+1,30,1),BN:BN),COUNTIF(OFFSET(BQ16,-OFFSET(BQ16,0,-4)+1,-COLUMNS($AU:BQ)+1,30,1),BN:BN),COUNTIF(OFFSET(BQ16,-OFFSET(BQ16,0,-4)+1,-COLUMNS($BA:BQ)+1,30,1),BN:BN),COUNTIF(OFFSET(BQ16,-OFFSET(BQ16,0,-4)+1,-COLUMNS($BG:BQ)+1,30,1),BN:BN),)</f>
        <v>10</v>
      </c>
      <c r="BR16" s="60">
        <f t="shared" ca="1" si="8"/>
        <v>3.3333333333333333E-2</v>
      </c>
    </row>
    <row r="17" spans="2:70" ht="13.5" customHeight="1" outlineLevel="1">
      <c r="B17" s="115">
        <v>14</v>
      </c>
      <c r="C17" s="52"/>
      <c r="D17" s="52" t="str">
        <f t="shared" ca="1" si="10"/>
        <v>ET</v>
      </c>
      <c r="E17" s="63"/>
      <c r="F17" s="63"/>
      <c r="G17" s="63"/>
      <c r="H17" s="63"/>
      <c r="I17" s="52"/>
      <c r="J17" s="52" t="str">
        <f t="shared" ca="1" si="9"/>
        <v>ST</v>
      </c>
      <c r="K17" s="42">
        <v>2</v>
      </c>
      <c r="L17" s="42">
        <v>2</v>
      </c>
      <c r="M17" s="42" t="s">
        <v>31</v>
      </c>
      <c r="N17" s="42">
        <v>4</v>
      </c>
      <c r="O17" s="52"/>
      <c r="P17" s="52" t="str">
        <f t="shared" ca="1" si="0"/>
        <v>EG</v>
      </c>
      <c r="Q17" s="42">
        <v>2</v>
      </c>
      <c r="R17" s="42">
        <v>0</v>
      </c>
      <c r="S17" s="42" t="s">
        <v>121</v>
      </c>
      <c r="T17" s="42">
        <v>2</v>
      </c>
      <c r="U17" s="52"/>
      <c r="V17" s="52" t="str">
        <f t="shared" ca="1" si="11"/>
        <v>ES</v>
      </c>
      <c r="W17" s="42"/>
      <c r="X17" s="42"/>
      <c r="Y17" s="42"/>
      <c r="Z17" s="42"/>
      <c r="AA17" s="52"/>
      <c r="AB17" s="52" t="str">
        <f t="shared" ca="1" si="2"/>
        <v>EG</v>
      </c>
      <c r="AC17" s="42">
        <v>2</v>
      </c>
      <c r="AD17" s="42">
        <v>0</v>
      </c>
      <c r="AE17" s="42" t="s">
        <v>121</v>
      </c>
      <c r="AF17" s="42">
        <v>2</v>
      </c>
      <c r="AG17" s="52"/>
      <c r="AH17" s="52"/>
      <c r="AI17" s="52" t="str">
        <f t="shared" ca="1" si="3"/>
        <v>EG</v>
      </c>
      <c r="AJ17" s="78" t="s">
        <v>269</v>
      </c>
      <c r="AK17" s="37"/>
      <c r="AL17" s="37"/>
      <c r="AM17" s="37" t="s">
        <v>270</v>
      </c>
      <c r="AN17" s="52"/>
      <c r="AO17" s="52" t="str">
        <f t="shared" ca="1" si="4"/>
        <v>VT</v>
      </c>
      <c r="AP17" s="130"/>
      <c r="AQ17" s="130"/>
      <c r="AR17" s="130"/>
      <c r="AS17" s="130"/>
      <c r="AT17" s="52"/>
      <c r="AU17" s="140" t="s">
        <v>21</v>
      </c>
      <c r="AV17" s="90"/>
      <c r="AW17" s="90"/>
      <c r="AX17" s="90"/>
      <c r="AY17" s="90">
        <v>2</v>
      </c>
      <c r="AZ17" s="52"/>
      <c r="BA17" s="140" t="s">
        <v>21</v>
      </c>
      <c r="BB17" s="90"/>
      <c r="BC17" s="90"/>
      <c r="BD17" s="90"/>
      <c r="BE17" s="90">
        <v>2</v>
      </c>
      <c r="BF17" s="52"/>
      <c r="BG17" s="52" t="str">
        <f t="shared" ca="1" si="7"/>
        <v>••</v>
      </c>
      <c r="BH17" s="39"/>
      <c r="BI17" s="39"/>
      <c r="BJ17" s="39"/>
      <c r="BK17" s="39"/>
      <c r="BL17" s="52"/>
      <c r="BM17" s="51">
        <v>14</v>
      </c>
      <c r="BN17" s="62" t="s">
        <v>56</v>
      </c>
      <c r="BO17" s="61">
        <f ca="1">SUM(COUNTIF(OFFSET(BO17,-OFFSET(BO17,0,-2)+1,-COLUMNS($D:BO)+1,30,1),BN:BN),
COUNTIF(OFFSET(BO17,-OFFSET(BO17,0,-2)+1,-COLUMNS($P:BO)+1,30,1),BN:BN),
COUNTIF(OFFSET(BO17,-OFFSET(BO17,0,-2)+1,-COLUMNS($AB:BO)+1,30,1),BN:BN),
COUNTIF(OFFSET(BO17,-OFFSET(BO17,0,-2)+1,-COLUMNS($AO:BO)+1,30,1),BN:BN),
COUNTIF(OFFSET(BO17,-OFFSET(BO17,0,-2)+1,-COLUMNS($BA:BO)+1,30,1),BN:BN),)</f>
        <v>5</v>
      </c>
      <c r="BP17" s="61">
        <f ca="1">SUM(COUNTIF(OFFSET(BP17,-OFFSET(BP17,0,-3)+1,-COLUMNS($J:BP)+1,30,1),BN:BN),
COUNTIF(OFFSET(BP17,-OFFSET(BP17,0,-3)+1,-COLUMNS($V:BP)+1,30,1),BN:BN),
COUNTIF(OFFSET(BP17,-OFFSET(BP17,0,-3)+1,-COLUMNS($AI:BP)+1,30,1),BN:BN),
COUNTIF(OFFSET(BP17,-OFFSET(BP17,0,-3)+1,-COLUMNS($AU:BP)+1,30,1),BN:BN),
COUNTIF(OFFSET(BP17,-OFFSET(BP17,0,-3)+1,-COLUMNS($BG:BP)+1,30,1),BN:BN),)</f>
        <v>3</v>
      </c>
      <c r="BQ17" s="41">
        <f ca="1">SUM(COUNTIF(OFFSET(BQ17,-OFFSET(BQ17,0,-4)+1,-COLUMNS($D:BQ)+1,30,1),BN:BN),COUNTIF(OFFSET(BQ17,-OFFSET(BQ17,0,-4)+1,-COLUMNS($J:BQ)+1,30,1),BN:BN),COUNTIF(OFFSET(BQ17,-OFFSET(BQ17,0,-4)+1,-COLUMNS($P:BQ)+1,30,1),BN:BN),COUNTIF(OFFSET(BQ17,-OFFSET(BQ17,0,-4)+1,-COLUMNS($V:BQ)+1,30,1),BN:BN),COUNTIF(OFFSET(BQ17,-OFFSET(BQ17,0,-4)+1,-COLUMNS($AB:BQ)+1,30,1),BN:BN),COUNTIF(OFFSET(BQ17,-OFFSET(BQ17,0,-4)+1,-COLUMNS($AI:BQ)+1,30,1),BN:BN),COUNTIF(OFFSET(BQ17,-OFFSET(BQ17,0,-4)+1,-COLUMNS($AO:BQ)+1,30,1),BN:BN),COUNTIF(OFFSET(BQ17,-OFFSET(BQ17,0,-4)+1,-COLUMNS($AU:BQ)+1,30,1),BN:BN),COUNTIF(OFFSET(BQ17,-OFFSET(BQ17,0,-4)+1,-COLUMNS($BA:BQ)+1,30,1),BN:BN),COUNTIF(OFFSET(BQ17,-OFFSET(BQ17,0,-4)+1,-COLUMNS($BG:BQ)+1,30,1),BN:BN),)</f>
        <v>8</v>
      </c>
      <c r="BR17" s="60">
        <f t="shared" ca="1" si="8"/>
        <v>2.6666666666666668E-2</v>
      </c>
    </row>
    <row r="18" spans="2:70" ht="13.5" customHeight="1" outlineLevel="1">
      <c r="B18" s="115">
        <v>15</v>
      </c>
      <c r="C18" s="52"/>
      <c r="D18" s="52" t="str">
        <f t="shared" ca="1" si="10"/>
        <v>AG</v>
      </c>
      <c r="E18" s="72" t="s">
        <v>271</v>
      </c>
      <c r="F18" s="36"/>
      <c r="G18" s="36"/>
      <c r="H18" s="36" t="s">
        <v>272</v>
      </c>
      <c r="I18" s="52"/>
      <c r="J18" s="52" t="str">
        <f t="shared" ca="1" si="9"/>
        <v>ST</v>
      </c>
      <c r="K18" s="42"/>
      <c r="L18" s="42"/>
      <c r="M18" s="42"/>
      <c r="N18" s="42"/>
      <c r="O18" s="52"/>
      <c r="P18" s="52" t="str">
        <f t="shared" ca="1" si="0"/>
        <v>ST</v>
      </c>
      <c r="Q18" s="78" t="s">
        <v>273</v>
      </c>
      <c r="R18" s="37"/>
      <c r="S18" s="37"/>
      <c r="T18" s="37" t="s">
        <v>274</v>
      </c>
      <c r="U18" s="52"/>
      <c r="V18" s="52" t="str">
        <f t="shared" ca="1" si="11"/>
        <v>ST</v>
      </c>
      <c r="W18" s="78" t="s">
        <v>275</v>
      </c>
      <c r="X18" s="37"/>
      <c r="Y18" s="37"/>
      <c r="Z18" s="37" t="s">
        <v>276</v>
      </c>
      <c r="AA18" s="52"/>
      <c r="AB18" s="52" t="str">
        <f t="shared" ca="1" si="2"/>
        <v>ST</v>
      </c>
      <c r="AC18" s="78" t="s">
        <v>277</v>
      </c>
      <c r="AD18" s="37"/>
      <c r="AE18" s="37"/>
      <c r="AF18" s="37" t="s">
        <v>278</v>
      </c>
      <c r="AG18" s="52"/>
      <c r="AH18" s="52"/>
      <c r="AI18" s="52" t="str">
        <f t="shared" ca="1" si="3"/>
        <v>EG</v>
      </c>
      <c r="AJ18" s="42">
        <v>2</v>
      </c>
      <c r="AK18" s="42">
        <v>0</v>
      </c>
      <c r="AL18" s="42" t="s">
        <v>31</v>
      </c>
      <c r="AM18" s="42">
        <v>2</v>
      </c>
      <c r="AN18" s="52"/>
      <c r="AO18" s="52" t="str">
        <f t="shared" ca="1" si="4"/>
        <v>VT</v>
      </c>
      <c r="AP18" s="130"/>
      <c r="AQ18" s="130"/>
      <c r="AR18" s="130"/>
      <c r="AS18" s="130"/>
      <c r="AT18" s="52"/>
      <c r="AU18" s="140" t="s">
        <v>21</v>
      </c>
      <c r="AV18" s="93" t="s">
        <v>255</v>
      </c>
      <c r="AW18" s="166" t="s">
        <v>279</v>
      </c>
      <c r="AX18" s="92"/>
      <c r="AY18" s="92"/>
      <c r="AZ18" s="52"/>
      <c r="BA18" s="140" t="s">
        <v>21</v>
      </c>
      <c r="BB18" s="93" t="s">
        <v>255</v>
      </c>
      <c r="BC18" s="166" t="s">
        <v>280</v>
      </c>
      <c r="BD18" s="92"/>
      <c r="BE18" s="92"/>
      <c r="BF18" s="52"/>
      <c r="BG18" s="52" t="str">
        <f t="shared" ca="1" si="7"/>
        <v>••</v>
      </c>
      <c r="BH18" s="39"/>
      <c r="BI18" s="39"/>
      <c r="BJ18" s="39"/>
      <c r="BK18" s="39"/>
      <c r="BL18" s="52"/>
      <c r="BM18" s="51">
        <v>15</v>
      </c>
      <c r="BN18" s="62" t="s">
        <v>58</v>
      </c>
      <c r="BO18" s="61">
        <f ca="1">SUM(COUNTIF(OFFSET(BO18,-OFFSET(BO18,0,-2)+1,-COLUMNS($D:BO)+1,30,1),BN:BN),
COUNTIF(OFFSET(BO18,-OFFSET(BO18,0,-2)+1,-COLUMNS($P:BO)+1,30,1),BN:BN),
COUNTIF(OFFSET(BO18,-OFFSET(BO18,0,-2)+1,-COLUMNS($AB:BO)+1,30,1),BN:BN),
COUNTIF(OFFSET(BO18,-OFFSET(BO18,0,-2)+1,-COLUMNS($AO:BO)+1,30,1),BN:BN),
COUNTIF(OFFSET(BO18,-OFFSET(BO18,0,-2)+1,-COLUMNS($BA:BO)+1,30,1),BN:BN),)</f>
        <v>15</v>
      </c>
      <c r="BP18" s="61">
        <f ca="1">SUM(COUNTIF(OFFSET(BP18,-OFFSET(BP18,0,-3)+1,-COLUMNS($J:BP)+1,30,1),BN:BN),
COUNTIF(OFFSET(BP18,-OFFSET(BP18,0,-3)+1,-COLUMNS($V:BP)+1,30,1),BN:BN),
COUNTIF(OFFSET(BP18,-OFFSET(BP18,0,-3)+1,-COLUMNS($AI:BP)+1,30,1),BN:BN),
COUNTIF(OFFSET(BP18,-OFFSET(BP18,0,-3)+1,-COLUMNS($AU:BP)+1,30,1),BN:BN),
COUNTIF(OFFSET(BP18,-OFFSET(BP18,0,-3)+1,-COLUMNS($BG:BP)+1,30,1),BN:BN),)</f>
        <v>10</v>
      </c>
      <c r="BQ18" s="41">
        <f ca="1">SUM(COUNTIF(OFFSET(BQ18,-OFFSET(BQ18,0,-4)+1,-COLUMNS($D:BQ)+1,30,1),BN:BN),COUNTIF(OFFSET(BQ18,-OFFSET(BQ18,0,-4)+1,-COLUMNS($J:BQ)+1,30,1),BN:BN),COUNTIF(OFFSET(BQ18,-OFFSET(BQ18,0,-4)+1,-COLUMNS($P:BQ)+1,30,1),BN:BN),COUNTIF(OFFSET(BQ18,-OFFSET(BQ18,0,-4)+1,-COLUMNS($V:BQ)+1,30,1),BN:BN),COUNTIF(OFFSET(BQ18,-OFFSET(BQ18,0,-4)+1,-COLUMNS($AB:BQ)+1,30,1),BN:BN),COUNTIF(OFFSET(BQ18,-OFFSET(BQ18,0,-4)+1,-COLUMNS($AI:BQ)+1,30,1),BN:BN),COUNTIF(OFFSET(BQ18,-OFFSET(BQ18,0,-4)+1,-COLUMNS($AO:BQ)+1,30,1),BN:BN),COUNTIF(OFFSET(BQ18,-OFFSET(BQ18,0,-4)+1,-COLUMNS($AU:BQ)+1,30,1),BN:BN),COUNTIF(OFFSET(BQ18,-OFFSET(BQ18,0,-4)+1,-COLUMNS($BA:BQ)+1,30,1),BN:BN),COUNTIF(OFFSET(BQ18,-OFFSET(BQ18,0,-4)+1,-COLUMNS($BG:BQ)+1,30,1),BN:BN),)</f>
        <v>25</v>
      </c>
      <c r="BR18" s="60">
        <f t="shared" ca="1" si="8"/>
        <v>8.3333333333333329E-2</v>
      </c>
    </row>
    <row r="19" spans="2:70" ht="13.5" customHeight="1" outlineLevel="1">
      <c r="B19" s="115">
        <v>16</v>
      </c>
      <c r="C19" s="52"/>
      <c r="D19" s="52" t="str">
        <f t="shared" ca="1" si="10"/>
        <v>AG</v>
      </c>
      <c r="E19" s="41">
        <v>3</v>
      </c>
      <c r="F19" s="41">
        <v>2</v>
      </c>
      <c r="G19" s="41" t="s">
        <v>31</v>
      </c>
      <c r="H19" s="41">
        <v>5</v>
      </c>
      <c r="I19" s="52"/>
      <c r="J19" s="52" t="str">
        <f t="shared" ca="1" si="9"/>
        <v>ST</v>
      </c>
      <c r="K19" s="42"/>
      <c r="L19" s="42"/>
      <c r="M19" s="42"/>
      <c r="N19" s="42"/>
      <c r="O19" s="52"/>
      <c r="P19" s="52" t="str">
        <f t="shared" ca="1" si="0"/>
        <v>ST</v>
      </c>
      <c r="Q19" s="42">
        <v>2</v>
      </c>
      <c r="R19" s="42">
        <v>2</v>
      </c>
      <c r="S19" s="42" t="s">
        <v>31</v>
      </c>
      <c r="T19" s="42">
        <v>4</v>
      </c>
      <c r="U19" s="52"/>
      <c r="V19" s="52" t="str">
        <f t="shared" ca="1" si="11"/>
        <v>ST</v>
      </c>
      <c r="W19" s="42">
        <v>4</v>
      </c>
      <c r="X19" s="42">
        <v>2</v>
      </c>
      <c r="Y19" s="42" t="s">
        <v>121</v>
      </c>
      <c r="Z19" s="42">
        <v>6</v>
      </c>
      <c r="AA19" s="52"/>
      <c r="AB19" s="52" t="str">
        <f t="shared" ca="1" si="2"/>
        <v>ST</v>
      </c>
      <c r="AC19" s="42">
        <v>4</v>
      </c>
      <c r="AD19" s="42">
        <v>2</v>
      </c>
      <c r="AE19" s="42" t="s">
        <v>31</v>
      </c>
      <c r="AF19" s="42">
        <v>6</v>
      </c>
      <c r="AG19" s="52"/>
      <c r="AH19" s="52"/>
      <c r="AI19" s="52" t="str">
        <f t="shared" ca="1" si="3"/>
        <v>ST</v>
      </c>
      <c r="AJ19" s="109" t="s">
        <v>281</v>
      </c>
      <c r="AK19" s="108"/>
      <c r="AL19" s="108"/>
      <c r="AM19" s="108" t="s">
        <v>282</v>
      </c>
      <c r="AN19" s="52"/>
      <c r="AO19" s="52" t="str">
        <f t="shared" ca="1" si="4"/>
        <v>VT</v>
      </c>
      <c r="AP19" s="130"/>
      <c r="AQ19" s="130"/>
      <c r="AR19" s="130"/>
      <c r="AS19" s="130"/>
      <c r="AT19" s="52"/>
      <c r="AU19" s="140" t="s">
        <v>21</v>
      </c>
      <c r="AV19" s="90"/>
      <c r="AW19" s="90"/>
      <c r="AX19" s="90"/>
      <c r="AY19" s="90">
        <v>2</v>
      </c>
      <c r="AZ19" s="52"/>
      <c r="BA19" s="140" t="s">
        <v>21</v>
      </c>
      <c r="BB19" s="90"/>
      <c r="BC19" s="90"/>
      <c r="BD19" s="90"/>
      <c r="BE19" s="90">
        <v>2</v>
      </c>
      <c r="BF19" s="52"/>
      <c r="BG19" s="52" t="str">
        <f t="shared" ca="1" si="7"/>
        <v>••</v>
      </c>
      <c r="BH19" s="39"/>
      <c r="BI19" s="39"/>
      <c r="BJ19" s="39"/>
      <c r="BK19" s="39"/>
      <c r="BL19" s="52"/>
      <c r="BM19" s="51">
        <v>16</v>
      </c>
      <c r="BN19" s="62" t="s">
        <v>54</v>
      </c>
      <c r="BO19" s="61">
        <f ca="1">SUM(COUNTIF(OFFSET(BO19,-OFFSET(BO19,0,-2)+1,-COLUMNS($D:BO)+1,30,1),BN:BN),
COUNTIF(OFFSET(BO19,-OFFSET(BO19,0,-2)+1,-COLUMNS($P:BO)+1,30,1),BN:BN),
COUNTIF(OFFSET(BO19,-OFFSET(BO19,0,-2)+1,-COLUMNS($AB:BO)+1,30,1),BN:BN),
COUNTIF(OFFSET(BO19,-OFFSET(BO19,0,-2)+1,-COLUMNS($AO:BO)+1,30,1),BN:BN),
COUNTIF(OFFSET(BO19,-OFFSET(BO19,0,-2)+1,-COLUMNS($BA:BO)+1,30,1),BN:BN),)</f>
        <v>15</v>
      </c>
      <c r="BP19" s="61">
        <f ca="1">SUM(COUNTIF(OFFSET(BP19,-OFFSET(BP19,0,-3)+1,-COLUMNS($J:BP)+1,30,1),BN:BN),
COUNTIF(OFFSET(BP19,-OFFSET(BP19,0,-3)+1,-COLUMNS($V:BP)+1,30,1),BN:BN),
COUNTIF(OFFSET(BP19,-OFFSET(BP19,0,-3)+1,-COLUMNS($AI:BP)+1,30,1),BN:BN),
COUNTIF(OFFSET(BP19,-OFFSET(BP19,0,-3)+1,-COLUMNS($AU:BP)+1,30,1),BN:BN),
COUNTIF(OFFSET(BP19,-OFFSET(BP19,0,-3)+1,-COLUMNS($BG:BP)+1,30,1),BN:BN),)</f>
        <v>13</v>
      </c>
      <c r="BQ19" s="41">
        <f ca="1">SUM(COUNTIF(OFFSET(BQ19,-OFFSET(BQ19,0,-4)+1,-COLUMNS($D:BQ)+1,30,1),BN:BN),COUNTIF(OFFSET(BQ19,-OFFSET(BQ19,0,-4)+1,-COLUMNS($J:BQ)+1,30,1),BN:BN),COUNTIF(OFFSET(BQ19,-OFFSET(BQ19,0,-4)+1,-COLUMNS($P:BQ)+1,30,1),BN:BN),COUNTIF(OFFSET(BQ19,-OFFSET(BQ19,0,-4)+1,-COLUMNS($V:BQ)+1,30,1),BN:BN),COUNTIF(OFFSET(BQ19,-OFFSET(BQ19,0,-4)+1,-COLUMNS($AB:BQ)+1,30,1),BN:BN),COUNTIF(OFFSET(BQ19,-OFFSET(BQ19,0,-4)+1,-COLUMNS($AI:BQ)+1,30,1),BN:BN),COUNTIF(OFFSET(BQ19,-OFFSET(BQ19,0,-4)+1,-COLUMNS($AO:BQ)+1,30,1),BN:BN),COUNTIF(OFFSET(BQ19,-OFFSET(BQ19,0,-4)+1,-COLUMNS($AU:BQ)+1,30,1),BN:BN),COUNTIF(OFFSET(BQ19,-OFFSET(BQ19,0,-4)+1,-COLUMNS($BA:BQ)+1,30,1),BN:BN),COUNTIF(OFFSET(BQ19,-OFFSET(BQ19,0,-4)+1,-COLUMNS($BG:BQ)+1,30,1),BN:BN),)</f>
        <v>28</v>
      </c>
      <c r="BR19" s="60">
        <f t="shared" ca="1" si="8"/>
        <v>9.3333333333333338E-2</v>
      </c>
    </row>
    <row r="20" spans="2:70" ht="13.5" customHeight="1" outlineLevel="1">
      <c r="B20" s="115">
        <v>17</v>
      </c>
      <c r="C20" s="52"/>
      <c r="D20" s="52" t="str">
        <f t="shared" ca="1" si="10"/>
        <v>AG</v>
      </c>
      <c r="E20" s="41"/>
      <c r="F20" s="41"/>
      <c r="G20" s="41"/>
      <c r="H20" s="41"/>
      <c r="I20" s="52"/>
      <c r="J20" s="52" t="str">
        <f t="shared" ca="1" si="9"/>
        <v>ET</v>
      </c>
      <c r="K20" s="68" t="s">
        <v>283</v>
      </c>
      <c r="L20" s="67"/>
      <c r="M20" s="67"/>
      <c r="N20" s="67" t="s">
        <v>284</v>
      </c>
      <c r="O20" s="52"/>
      <c r="P20" s="52" t="str">
        <f t="shared" ca="1" si="0"/>
        <v>ST</v>
      </c>
      <c r="Q20" s="42"/>
      <c r="R20" s="42"/>
      <c r="S20" s="42"/>
      <c r="T20" s="42"/>
      <c r="U20" s="52"/>
      <c r="V20" s="52" t="str">
        <f t="shared" ca="1" si="11"/>
        <v>ST</v>
      </c>
      <c r="W20" s="42"/>
      <c r="X20" s="42"/>
      <c r="Y20" s="42"/>
      <c r="Z20" s="42"/>
      <c r="AA20" s="52"/>
      <c r="AB20" s="52" t="str">
        <f t="shared" ca="1" si="2"/>
        <v>ST</v>
      </c>
      <c r="AC20" s="42"/>
      <c r="AD20" s="42"/>
      <c r="AE20" s="42"/>
      <c r="AF20" s="42"/>
      <c r="AG20" s="52"/>
      <c r="AH20" s="52"/>
      <c r="AI20" s="52" t="str">
        <f t="shared" ca="1" si="3"/>
        <v>ST</v>
      </c>
      <c r="AJ20" s="107">
        <v>2</v>
      </c>
      <c r="AK20" s="107">
        <v>2</v>
      </c>
      <c r="AL20" s="107" t="s">
        <v>121</v>
      </c>
      <c r="AM20" s="107">
        <v>4</v>
      </c>
      <c r="AN20" s="52"/>
      <c r="AO20" s="52" t="str">
        <f t="shared" ca="1" si="4"/>
        <v>ES</v>
      </c>
      <c r="AP20" s="109" t="s">
        <v>285</v>
      </c>
      <c r="AQ20" s="108"/>
      <c r="AR20" s="108"/>
      <c r="AS20" s="108" t="s">
        <v>286</v>
      </c>
      <c r="AT20" s="52"/>
      <c r="AU20" s="52" t="str">
        <f t="shared" ref="AU20:AU33" ca="1" si="12">IF(OR(ISNUMBER(AY:AY),ISBLANK(AY:AY)),OFFSET(AU20,-1,0),LEFT(AY:AY,2))</f>
        <v>VT</v>
      </c>
      <c r="AV20" s="128" t="s">
        <v>174</v>
      </c>
      <c r="AW20" s="129"/>
      <c r="AX20" s="129"/>
      <c r="AY20" s="129" t="s">
        <v>68</v>
      </c>
      <c r="AZ20" s="52"/>
      <c r="BA20" s="140" t="s">
        <v>21</v>
      </c>
      <c r="BB20" s="93" t="s">
        <v>255</v>
      </c>
      <c r="BC20" s="166" t="s">
        <v>279</v>
      </c>
      <c r="BD20" s="92"/>
      <c r="BE20" s="92"/>
      <c r="BF20" s="52"/>
      <c r="BG20" s="52" t="str">
        <f t="shared" ca="1" si="7"/>
        <v>••</v>
      </c>
      <c r="BH20" s="39"/>
      <c r="BI20" s="39"/>
      <c r="BJ20" s="39"/>
      <c r="BK20" s="39"/>
      <c r="BL20" s="52"/>
      <c r="BM20" s="51">
        <v>17</v>
      </c>
      <c r="BN20" s="57" t="s">
        <v>39</v>
      </c>
      <c r="BO20" s="56">
        <f ca="1">SUM(COUNTIF(OFFSET(BO20,-OFFSET(BO20,0,-2)+1,-COLUMNS($D:BO)+1,30,1),BN:BN),
COUNTIF(OFFSET(BO20,-OFFSET(BO20,0,-2)+1,-COLUMNS($P:BO)+1,30,1),BN:BN),
COUNTIF(OFFSET(BO20,-OFFSET(BO20,0,-2)+1,-COLUMNS($AB:BO)+1,30,1),BN:BN),
COUNTIF(OFFSET(BO20,-OFFSET(BO20,0,-2)+1,-COLUMNS($AO:BO)+1,30,1),BN:BN),
COUNTIF(OFFSET(BO20,-OFFSET(BO20,0,-2)+1,-COLUMNS($BA:BO)+1,30,1),BN:BN),)</f>
        <v>3</v>
      </c>
      <c r="BP20" s="56">
        <f ca="1">SUM(COUNTIF(OFFSET(BP20,-OFFSET(BP20,0,-3)+1,-COLUMNS($J:BP)+1,30,1),BN:BN),
COUNTIF(OFFSET(BP20,-OFFSET(BP20,0,-3)+1,-COLUMNS($V:BP)+1,30,1),BN:BN),
COUNTIF(OFFSET(BP20,-OFFSET(BP20,0,-3)+1,-COLUMNS($AI:BP)+1,30,1),BN:BN),
COUNTIF(OFFSET(BP20,-OFFSET(BP20,0,-3)+1,-COLUMNS($AU:BP)+1,30,1),BN:BN),
COUNTIF(OFFSET(BP20,-OFFSET(BP20,0,-3)+1,-COLUMNS($BG:BP)+1,30,1),BN:BN),)</f>
        <v>0</v>
      </c>
      <c r="BQ20" s="55">
        <f ca="1">SUM(COUNTIF(OFFSET(BQ20,-OFFSET(BQ20,0,-4)+1,-COLUMNS($D:BQ)+1,30,1),BN:BN),COUNTIF(OFFSET(BQ20,-OFFSET(BQ20,0,-4)+1,-COLUMNS($J:BQ)+1,30,1),BN:BN),COUNTIF(OFFSET(BQ20,-OFFSET(BQ20,0,-4)+1,-COLUMNS($P:BQ)+1,30,1),BN:BN),COUNTIF(OFFSET(BQ20,-OFFSET(BQ20,0,-4)+1,-COLUMNS($V:BQ)+1,30,1),BN:BN),COUNTIF(OFFSET(BQ20,-OFFSET(BQ20,0,-4)+1,-COLUMNS($AB:BQ)+1,30,1),BN:BN),COUNTIF(OFFSET(BQ20,-OFFSET(BQ20,0,-4)+1,-COLUMNS($AI:BQ)+1,30,1),BN:BN),COUNTIF(OFFSET(BQ20,-OFFSET(BQ20,0,-4)+1,-COLUMNS($AO:BQ)+1,30,1),BN:BN),COUNTIF(OFFSET(BQ20,-OFFSET(BQ20,0,-4)+1,-COLUMNS($AU:BQ)+1,30,1),BN:BN),COUNTIF(OFFSET(BQ20,-OFFSET(BQ20,0,-4)+1,-COLUMNS($BA:BQ)+1,30,1),BN:BN),COUNTIF(OFFSET(BQ20,-OFFSET(BQ20,0,-4)+1,-COLUMNS($BG:BQ)+1,30,1),BN:BN),)</f>
        <v>3</v>
      </c>
      <c r="BR20" s="54">
        <f t="shared" ca="1" si="8"/>
        <v>0.01</v>
      </c>
    </row>
    <row r="21" spans="2:70" ht="13.5" customHeight="1" outlineLevel="1">
      <c r="B21" s="115">
        <v>18</v>
      </c>
      <c r="C21" s="52"/>
      <c r="D21" s="52" t="str">
        <f t="shared" ca="1" si="10"/>
        <v>AG</v>
      </c>
      <c r="E21" s="41"/>
      <c r="F21" s="41"/>
      <c r="G21" s="41"/>
      <c r="H21" s="41"/>
      <c r="I21" s="52"/>
      <c r="J21" s="52" t="str">
        <f t="shared" ca="1" si="9"/>
        <v>ET</v>
      </c>
      <c r="K21" s="63">
        <v>2</v>
      </c>
      <c r="L21" s="63">
        <v>1</v>
      </c>
      <c r="M21" s="63" t="s">
        <v>121</v>
      </c>
      <c r="N21" s="63">
        <v>3</v>
      </c>
      <c r="O21" s="52"/>
      <c r="P21" s="52" t="str">
        <f t="shared" ca="1" si="0"/>
        <v>ST</v>
      </c>
      <c r="Q21" s="42"/>
      <c r="R21" s="42"/>
      <c r="S21" s="42"/>
      <c r="T21" s="42"/>
      <c r="U21" s="52"/>
      <c r="V21" s="52" t="str">
        <f t="shared" ca="1" si="11"/>
        <v>ST</v>
      </c>
      <c r="W21" s="42"/>
      <c r="X21" s="42"/>
      <c r="Y21" s="42"/>
      <c r="Z21" s="42"/>
      <c r="AA21" s="52"/>
      <c r="AB21" s="52" t="str">
        <f t="shared" ca="1" si="2"/>
        <v>ST</v>
      </c>
      <c r="AC21" s="42"/>
      <c r="AD21" s="42"/>
      <c r="AE21" s="42"/>
      <c r="AF21" s="42"/>
      <c r="AG21" s="52"/>
      <c r="AH21" s="52"/>
      <c r="AI21" s="52" t="str">
        <f t="shared" ca="1" si="3"/>
        <v>ST</v>
      </c>
      <c r="AJ21" s="107"/>
      <c r="AK21" s="107"/>
      <c r="AL21" s="107"/>
      <c r="AM21" s="107"/>
      <c r="AN21" s="52"/>
      <c r="AO21" s="52" t="str">
        <f t="shared" ca="1" si="4"/>
        <v>ES</v>
      </c>
      <c r="AP21" s="107">
        <v>2</v>
      </c>
      <c r="AQ21" s="107">
        <v>2</v>
      </c>
      <c r="AR21" s="107" t="s">
        <v>121</v>
      </c>
      <c r="AS21" s="107">
        <v>4</v>
      </c>
      <c r="AT21" s="52"/>
      <c r="AU21" s="52" t="str">
        <f t="shared" ca="1" si="12"/>
        <v>VT</v>
      </c>
      <c r="AV21" s="130"/>
      <c r="AW21" s="130"/>
      <c r="AX21" s="130"/>
      <c r="AY21" s="130"/>
      <c r="AZ21" s="52"/>
      <c r="BA21" s="140" t="s">
        <v>21</v>
      </c>
      <c r="BB21" s="90"/>
      <c r="BC21" s="90"/>
      <c r="BD21" s="90"/>
      <c r="BE21" s="90">
        <v>2</v>
      </c>
      <c r="BF21" s="52"/>
      <c r="BG21" s="52" t="str">
        <f t="shared" ca="1" si="7"/>
        <v>••</v>
      </c>
      <c r="BH21" s="39"/>
      <c r="BI21" s="39"/>
      <c r="BJ21" s="39"/>
      <c r="BK21" s="39"/>
      <c r="BL21" s="52"/>
      <c r="BM21" s="51">
        <v>18</v>
      </c>
      <c r="BN21" s="57" t="s">
        <v>64</v>
      </c>
      <c r="BO21" s="56">
        <f ca="1">SUM(COUNTIF(OFFSET(BO21,-OFFSET(BO21,0,-2)+1,-COLUMNS($D:BO)+1,30,1),BN:BN),
COUNTIF(OFFSET(BO21,-OFFSET(BO21,0,-2)+1,-COLUMNS($P:BO)+1,30,1),BN:BN),
COUNTIF(OFFSET(BO21,-OFFSET(BO21,0,-2)+1,-COLUMNS($AB:BO)+1,30,1),BN:BN),
COUNTIF(OFFSET(BO21,-OFFSET(BO21,0,-2)+1,-COLUMNS($AO:BO)+1,30,1),BN:BN),
COUNTIF(OFFSET(BO21,-OFFSET(BO21,0,-2)+1,-COLUMNS($BA:BO)+1,30,1),BN:BN),)</f>
        <v>4</v>
      </c>
      <c r="BP21" s="56">
        <f ca="1">SUM(COUNTIF(OFFSET(BP21,-OFFSET(BP21,0,-3)+1,-COLUMNS($J:BP)+1,30,1),BN:BN),
COUNTIF(OFFSET(BP21,-OFFSET(BP21,0,-3)+1,-COLUMNS($V:BP)+1,30,1),BN:BN),
COUNTIF(OFFSET(BP21,-OFFSET(BP21,0,-3)+1,-COLUMNS($AI:BP)+1,30,1),BN:BN),
COUNTIF(OFFSET(BP21,-OFFSET(BP21,0,-3)+1,-COLUMNS($AU:BP)+1,30,1),BN:BN),
COUNTIF(OFFSET(BP21,-OFFSET(BP21,0,-3)+1,-COLUMNS($BG:BP)+1,30,1),BN:BN),)</f>
        <v>2</v>
      </c>
      <c r="BQ21" s="55">
        <f ca="1">SUM(COUNTIF(OFFSET(BQ21,-OFFSET(BQ21,0,-4)+1,-COLUMNS($D:BQ)+1,30,1),BN:BN),COUNTIF(OFFSET(BQ21,-OFFSET(BQ21,0,-4)+1,-COLUMNS($J:BQ)+1,30,1),BN:BN),COUNTIF(OFFSET(BQ21,-OFFSET(BQ21,0,-4)+1,-COLUMNS($P:BQ)+1,30,1),BN:BN),COUNTIF(OFFSET(BQ21,-OFFSET(BQ21,0,-4)+1,-COLUMNS($V:BQ)+1,30,1),BN:BN),COUNTIF(OFFSET(BQ21,-OFFSET(BQ21,0,-4)+1,-COLUMNS($AB:BQ)+1,30,1),BN:BN),COUNTIF(OFFSET(BQ21,-OFFSET(BQ21,0,-4)+1,-COLUMNS($AI:BQ)+1,30,1),BN:BN),COUNTIF(OFFSET(BQ21,-OFFSET(BQ21,0,-4)+1,-COLUMNS($AO:BQ)+1,30,1),BN:BN),COUNTIF(OFFSET(BQ21,-OFFSET(BQ21,0,-4)+1,-COLUMNS($AU:BQ)+1,30,1),BN:BN),COUNTIF(OFFSET(BQ21,-OFFSET(BQ21,0,-4)+1,-COLUMNS($BA:BQ)+1,30,1),BN:BN),COUNTIF(OFFSET(BQ21,-OFFSET(BQ21,0,-4)+1,-COLUMNS($BG:BQ)+1,30,1),BN:BN),)</f>
        <v>6</v>
      </c>
      <c r="BR21" s="54">
        <f t="shared" ca="1" si="8"/>
        <v>0.02</v>
      </c>
    </row>
    <row r="22" spans="2:70" ht="13.5" customHeight="1" outlineLevel="1">
      <c r="B22" s="115">
        <v>19</v>
      </c>
      <c r="C22" s="52"/>
      <c r="D22" s="52" t="str">
        <f t="shared" ca="1" si="10"/>
        <v>AG</v>
      </c>
      <c r="E22" s="41"/>
      <c r="F22" s="41"/>
      <c r="G22" s="41"/>
      <c r="H22" s="41"/>
      <c r="I22" s="52"/>
      <c r="J22" s="52" t="str">
        <f t="shared" ca="1" si="9"/>
        <v>ET</v>
      </c>
      <c r="K22" s="63"/>
      <c r="L22" s="63"/>
      <c r="M22" s="63"/>
      <c r="N22" s="63"/>
      <c r="O22" s="52"/>
      <c r="P22" s="52" t="str">
        <f t="shared" ca="1" si="0"/>
        <v>EO</v>
      </c>
      <c r="Q22" s="78" t="s">
        <v>287</v>
      </c>
      <c r="R22" s="37"/>
      <c r="S22" s="37"/>
      <c r="T22" s="37" t="s">
        <v>288</v>
      </c>
      <c r="U22" s="52"/>
      <c r="V22" s="52" t="str">
        <f t="shared" ca="1" si="11"/>
        <v>ST</v>
      </c>
      <c r="W22" s="135" t="s">
        <v>34</v>
      </c>
      <c r="X22" s="42"/>
      <c r="Y22" s="42" t="s">
        <v>46</v>
      </c>
      <c r="Z22" s="42"/>
      <c r="AA22" s="52"/>
      <c r="AB22" s="52" t="str">
        <f t="shared" ca="1" si="2"/>
        <v>ST</v>
      </c>
      <c r="AC22" s="42"/>
      <c r="AD22" s="42"/>
      <c r="AE22" s="42"/>
      <c r="AF22" s="42"/>
      <c r="AG22" s="52"/>
      <c r="AH22" s="52"/>
      <c r="AI22" s="52" t="str">
        <f t="shared" ca="1" si="3"/>
        <v>ST</v>
      </c>
      <c r="AJ22" s="107"/>
      <c r="AK22" s="107"/>
      <c r="AL22" s="107"/>
      <c r="AM22" s="107"/>
      <c r="AN22" s="52"/>
      <c r="AO22" s="52" t="str">
        <f t="shared" ca="1" si="4"/>
        <v>ES</v>
      </c>
      <c r="AP22" s="107"/>
      <c r="AQ22" s="107"/>
      <c r="AR22" s="107"/>
      <c r="AS22" s="107"/>
      <c r="AT22" s="52"/>
      <c r="AU22" s="52" t="str">
        <f t="shared" ca="1" si="12"/>
        <v>VT</v>
      </c>
      <c r="AV22" s="130"/>
      <c r="AW22" s="130"/>
      <c r="AX22" s="130"/>
      <c r="AY22" s="130"/>
      <c r="AZ22" s="52"/>
      <c r="BA22" s="52" t="str">
        <f t="shared" ref="BA22:BA33" ca="1" si="13">IF(OR(ISNUMBER(BE:BE),ISBLANK(BE:BE)),OFFSET(BA22,-1,0),LEFT(BE:BE,2))</f>
        <v>VT</v>
      </c>
      <c r="BB22" s="128" t="s">
        <v>174</v>
      </c>
      <c r="BC22" s="129"/>
      <c r="BD22" s="129"/>
      <c r="BE22" s="129" t="s">
        <v>68</v>
      </c>
      <c r="BF22" s="52"/>
      <c r="BG22" s="52" t="str">
        <f t="shared" ca="1" si="7"/>
        <v>••</v>
      </c>
      <c r="BH22" s="39"/>
      <c r="BI22" s="39"/>
      <c r="BJ22" s="39"/>
      <c r="BK22" s="39"/>
      <c r="BL22" s="52"/>
      <c r="BM22" s="51">
        <v>19</v>
      </c>
      <c r="BN22" s="57" t="s">
        <v>65</v>
      </c>
      <c r="BO22" s="56">
        <f ca="1">SUM(COUNTIF(OFFSET(BO22,-OFFSET(BO22,0,-2)+1,-COLUMNS($D:BO)+1,30,1),BN:BN),
COUNTIF(OFFSET(BO22,-OFFSET(BO22,0,-2)+1,-COLUMNS($P:BO)+1,30,1),BN:BN),
COUNTIF(OFFSET(BO22,-OFFSET(BO22,0,-2)+1,-COLUMNS($AB:BO)+1,30,1),BN:BN),
COUNTIF(OFFSET(BO22,-OFFSET(BO22,0,-2)+1,-COLUMNS($AO:BO)+1,30,1),BN:BN),
COUNTIF(OFFSET(BO22,-OFFSET(BO22,0,-2)+1,-COLUMNS($BA:BO)+1,30,1),BN:BN),)</f>
        <v>4</v>
      </c>
      <c r="BP22" s="56">
        <f ca="1">SUM(COUNTIF(OFFSET(BP22,-OFFSET(BP22,0,-3)+1,-COLUMNS($J:BP)+1,30,1),BN:BN),
COUNTIF(OFFSET(BP22,-OFFSET(BP22,0,-3)+1,-COLUMNS($V:BP)+1,30,1),BN:BN),
COUNTIF(OFFSET(BP22,-OFFSET(BP22,0,-3)+1,-COLUMNS($AI:BP)+1,30,1),BN:BN),
COUNTIF(OFFSET(BP22,-OFFSET(BP22,0,-3)+1,-COLUMNS($AU:BP)+1,30,1),BN:BN),
COUNTIF(OFFSET(BP22,-OFFSET(BP22,0,-3)+1,-COLUMNS($BG:BP)+1,30,1),BN:BN),)</f>
        <v>4</v>
      </c>
      <c r="BQ22" s="55">
        <f ca="1">SUM(COUNTIF(OFFSET(BQ22,-OFFSET(BQ22,0,-4)+1,-COLUMNS($D:BQ)+1,30,1),BN:BN),COUNTIF(OFFSET(BQ22,-OFFSET(BQ22,0,-4)+1,-COLUMNS($J:BQ)+1,30,1),BN:BN),COUNTIF(OFFSET(BQ22,-OFFSET(BQ22,0,-4)+1,-COLUMNS($P:BQ)+1,30,1),BN:BN),COUNTIF(OFFSET(BQ22,-OFFSET(BQ22,0,-4)+1,-COLUMNS($V:BQ)+1,30,1),BN:BN),COUNTIF(OFFSET(BQ22,-OFFSET(BQ22,0,-4)+1,-COLUMNS($AB:BQ)+1,30,1),BN:BN),COUNTIF(OFFSET(BQ22,-OFFSET(BQ22,0,-4)+1,-COLUMNS($AI:BQ)+1,30,1),BN:BN),COUNTIF(OFFSET(BQ22,-OFFSET(BQ22,0,-4)+1,-COLUMNS($AO:BQ)+1,30,1),BN:BN),COUNTIF(OFFSET(BQ22,-OFFSET(BQ22,0,-4)+1,-COLUMNS($AU:BQ)+1,30,1),BN:BN),COUNTIF(OFFSET(BQ22,-OFFSET(BQ22,0,-4)+1,-COLUMNS($BA:BQ)+1,30,1),BN:BN),COUNTIF(OFFSET(BQ22,-OFFSET(BQ22,0,-4)+1,-COLUMNS($BG:BQ)+1,30,1),BN:BN),)</f>
        <v>8</v>
      </c>
      <c r="BR22" s="54">
        <f t="shared" ca="1" si="8"/>
        <v>2.6666666666666668E-2</v>
      </c>
    </row>
    <row r="23" spans="2:70" ht="13.5" customHeight="1" outlineLevel="1">
      <c r="B23" s="115">
        <v>20</v>
      </c>
      <c r="C23" s="52"/>
      <c r="D23" s="52" t="str">
        <f t="shared" ca="1" si="10"/>
        <v>RA</v>
      </c>
      <c r="E23" s="72" t="s">
        <v>289</v>
      </c>
      <c r="F23" s="36"/>
      <c r="G23" s="36"/>
      <c r="H23" s="36" t="s">
        <v>290</v>
      </c>
      <c r="I23" s="52"/>
      <c r="J23" s="52" t="str">
        <f t="shared" ca="1" si="9"/>
        <v>AG</v>
      </c>
      <c r="K23" s="72" t="s">
        <v>291</v>
      </c>
      <c r="L23" s="36"/>
      <c r="M23" s="36"/>
      <c r="N23" s="36" t="s">
        <v>292</v>
      </c>
      <c r="O23" s="52"/>
      <c r="P23" s="52" t="str">
        <f t="shared" ca="1" si="0"/>
        <v>EO</v>
      </c>
      <c r="Q23" s="42">
        <v>2</v>
      </c>
      <c r="R23" s="42">
        <v>1</v>
      </c>
      <c r="S23" s="42" t="s">
        <v>121</v>
      </c>
      <c r="T23" s="42">
        <v>3</v>
      </c>
      <c r="U23" s="52"/>
      <c r="V23" s="52" t="str">
        <f t="shared" ca="1" si="11"/>
        <v>ST</v>
      </c>
      <c r="W23" s="42"/>
      <c r="X23" s="133" t="s">
        <v>293</v>
      </c>
      <c r="Y23" s="42"/>
      <c r="Z23" s="42"/>
      <c r="AA23" s="52"/>
      <c r="AB23" s="52" t="str">
        <f t="shared" ca="1" si="2"/>
        <v>ST</v>
      </c>
      <c r="AC23" s="42"/>
      <c r="AD23" s="42"/>
      <c r="AE23" s="42"/>
      <c r="AF23" s="42"/>
      <c r="AG23" s="52"/>
      <c r="AH23" s="52"/>
      <c r="AI23" s="52" t="str">
        <f t="shared" ca="1" si="3"/>
        <v>EK</v>
      </c>
      <c r="AJ23" s="109" t="s">
        <v>294</v>
      </c>
      <c r="AK23" s="108"/>
      <c r="AL23" s="108"/>
      <c r="AM23" s="108" t="s">
        <v>295</v>
      </c>
      <c r="AN23" s="52"/>
      <c r="AO23" s="52" t="str">
        <f t="shared" ca="1" si="4"/>
        <v>ES</v>
      </c>
      <c r="AP23" s="107"/>
      <c r="AQ23" s="107"/>
      <c r="AR23" s="107"/>
      <c r="AS23" s="107"/>
      <c r="AT23" s="52"/>
      <c r="AU23" s="52" t="str">
        <f t="shared" ca="1" si="12"/>
        <v>VT</v>
      </c>
      <c r="AV23" s="130"/>
      <c r="AW23" s="130"/>
      <c r="AX23" s="130"/>
      <c r="AY23" s="130"/>
      <c r="AZ23" s="52"/>
      <c r="BA23" s="52" t="str">
        <f t="shared" ca="1" si="13"/>
        <v>VT</v>
      </c>
      <c r="BB23" s="130"/>
      <c r="BC23" s="130"/>
      <c r="BD23" s="130"/>
      <c r="BE23" s="130"/>
      <c r="BF23" s="52"/>
      <c r="BG23" s="52" t="str">
        <f t="shared" ca="1" si="7"/>
        <v>••</v>
      </c>
      <c r="BH23" s="39"/>
      <c r="BI23" s="39"/>
      <c r="BJ23" s="39"/>
      <c r="BK23" s="39"/>
      <c r="BL23" s="52"/>
      <c r="BM23" s="51">
        <v>20</v>
      </c>
      <c r="BN23" s="57" t="s">
        <v>68</v>
      </c>
      <c r="BO23" s="56">
        <f ca="1">SUM(COUNTIF(OFFSET(BO23,-OFFSET(BO23,0,-2)+1,-COLUMNS($D:BO)+1,30,1),BN:BN),
COUNTIF(OFFSET(BO23,-OFFSET(BO23,0,-2)+1,-COLUMNS($P:BO)+1,30,1),BN:BN),
COUNTIF(OFFSET(BO23,-OFFSET(BO23,0,-2)+1,-COLUMNS($AB:BO)+1,30,1),BN:BN),
COUNTIF(OFFSET(BO23,-OFFSET(BO23,0,-2)+1,-COLUMNS($AO:BO)+1,30,1),BN:BN),
COUNTIF(OFFSET(BO23,-OFFSET(BO23,0,-2)+1,-COLUMNS($BA:BO)+1,30,1),BN:BN),)</f>
        <v>9</v>
      </c>
      <c r="BP23" s="56">
        <f ca="1">SUM(COUNTIF(OFFSET(BP23,-OFFSET(BP23,0,-3)+1,-COLUMNS($J:BP)+1,30,1),BN:BN),
COUNTIF(OFFSET(BP23,-OFFSET(BP23,0,-3)+1,-COLUMNS($V:BP)+1,30,1),BN:BN),
COUNTIF(OFFSET(BP23,-OFFSET(BP23,0,-3)+1,-COLUMNS($AI:BP)+1,30,1),BN:BN),
COUNTIF(OFFSET(BP23,-OFFSET(BP23,0,-3)+1,-COLUMNS($AU:BP)+1,30,1),BN:BN),
COUNTIF(OFFSET(BP23,-OFFSET(BP23,0,-3)+1,-COLUMNS($BG:BP)+1,30,1),BN:BN),)</f>
        <v>6</v>
      </c>
      <c r="BQ23" s="55">
        <f ca="1">SUM(COUNTIF(OFFSET(BQ23,-OFFSET(BQ23,0,-4)+1,-COLUMNS($D:BQ)+1,30,1),BN:BN),COUNTIF(OFFSET(BQ23,-OFFSET(BQ23,0,-4)+1,-COLUMNS($J:BQ)+1,30,1),BN:BN),COUNTIF(OFFSET(BQ23,-OFFSET(BQ23,0,-4)+1,-COLUMNS($P:BQ)+1,30,1),BN:BN),COUNTIF(OFFSET(BQ23,-OFFSET(BQ23,0,-4)+1,-COLUMNS($V:BQ)+1,30,1),BN:BN),COUNTIF(OFFSET(BQ23,-OFFSET(BQ23,0,-4)+1,-COLUMNS($AB:BQ)+1,30,1),BN:BN),COUNTIF(OFFSET(BQ23,-OFFSET(BQ23,0,-4)+1,-COLUMNS($AI:BQ)+1,30,1),BN:BN),COUNTIF(OFFSET(BQ23,-OFFSET(BQ23,0,-4)+1,-COLUMNS($AO:BQ)+1,30,1),BN:BN),COUNTIF(OFFSET(BQ23,-OFFSET(BQ23,0,-4)+1,-COLUMNS($AU:BQ)+1,30,1),BN:BN),COUNTIF(OFFSET(BQ23,-OFFSET(BQ23,0,-4)+1,-COLUMNS($BA:BQ)+1,30,1),BN:BN),COUNTIF(OFFSET(BQ23,-OFFSET(BQ23,0,-4)+1,-COLUMNS($BG:BQ)+1,30,1),BN:BN),)</f>
        <v>15</v>
      </c>
      <c r="BR23" s="54">
        <f t="shared" ca="1" si="8"/>
        <v>0.05</v>
      </c>
    </row>
    <row r="24" spans="2:70" ht="13.5" customHeight="1" outlineLevel="1">
      <c r="B24" s="115">
        <v>21</v>
      </c>
      <c r="C24" s="52"/>
      <c r="D24" s="52" t="str">
        <f t="shared" ca="1" si="10"/>
        <v>RA</v>
      </c>
      <c r="E24" s="41">
        <v>0</v>
      </c>
      <c r="F24" s="41">
        <v>5</v>
      </c>
      <c r="G24" s="41" t="s">
        <v>121</v>
      </c>
      <c r="H24" s="41">
        <v>5</v>
      </c>
      <c r="I24" s="52"/>
      <c r="J24" s="52" t="str">
        <f t="shared" ca="1" si="9"/>
        <v>AG</v>
      </c>
      <c r="K24" s="41">
        <v>3</v>
      </c>
      <c r="L24" s="41">
        <v>2</v>
      </c>
      <c r="M24" s="41" t="s">
        <v>31</v>
      </c>
      <c r="N24" s="41">
        <v>5</v>
      </c>
      <c r="O24" s="52"/>
      <c r="P24" s="52" t="str">
        <f t="shared" ca="1" si="0"/>
        <v>EO</v>
      </c>
      <c r="Q24" s="42"/>
      <c r="R24" s="42"/>
      <c r="S24" s="42"/>
      <c r="T24" s="42"/>
      <c r="U24" s="52"/>
      <c r="V24" s="52" t="str">
        <f t="shared" ca="1" si="11"/>
        <v>ET</v>
      </c>
      <c r="W24" s="68" t="s">
        <v>296</v>
      </c>
      <c r="X24" s="67"/>
      <c r="Y24" s="67"/>
      <c r="Z24" s="67" t="s">
        <v>297</v>
      </c>
      <c r="AA24" s="52"/>
      <c r="AB24" s="52" t="str">
        <f t="shared" ca="1" si="2"/>
        <v>EK</v>
      </c>
      <c r="AC24" s="78" t="s">
        <v>298</v>
      </c>
      <c r="AD24" s="37"/>
      <c r="AE24" s="37"/>
      <c r="AF24" s="37" t="s">
        <v>299</v>
      </c>
      <c r="AG24" s="52"/>
      <c r="AH24" s="52"/>
      <c r="AI24" s="52" t="str">
        <f t="shared" ca="1" si="3"/>
        <v>EK</v>
      </c>
      <c r="AJ24" s="107">
        <v>2</v>
      </c>
      <c r="AK24" s="107">
        <v>0</v>
      </c>
      <c r="AL24" s="107" t="s">
        <v>31</v>
      </c>
      <c r="AM24" s="107">
        <v>2</v>
      </c>
      <c r="AN24" s="52"/>
      <c r="AO24" s="52" t="str">
        <f t="shared" ca="1" si="4"/>
        <v>EK</v>
      </c>
      <c r="AP24" s="78" t="s">
        <v>300</v>
      </c>
      <c r="AQ24" s="37"/>
      <c r="AR24" s="37"/>
      <c r="AS24" s="37" t="s">
        <v>301</v>
      </c>
      <c r="AT24" s="52"/>
      <c r="AU24" s="52" t="str">
        <f t="shared" ca="1" si="12"/>
        <v>VT</v>
      </c>
      <c r="AV24" s="130"/>
      <c r="AW24" s="130"/>
      <c r="AX24" s="130"/>
      <c r="AY24" s="130"/>
      <c r="AZ24" s="52"/>
      <c r="BA24" s="52" t="str">
        <f t="shared" ca="1" si="13"/>
        <v>VT</v>
      </c>
      <c r="BB24" s="130"/>
      <c r="BC24" s="130"/>
      <c r="BD24" s="130"/>
      <c r="BE24" s="130"/>
      <c r="BF24" s="52"/>
      <c r="BG24" s="52" t="str">
        <f t="shared" ca="1" si="7"/>
        <v>••</v>
      </c>
      <c r="BH24" s="39"/>
      <c r="BI24" s="39"/>
      <c r="BJ24" s="39"/>
      <c r="BK24" s="39"/>
      <c r="BL24" s="52"/>
      <c r="BM24" s="51">
        <v>21</v>
      </c>
      <c r="BN24" s="132"/>
      <c r="BO24" s="131"/>
      <c r="BP24" s="131"/>
    </row>
    <row r="25" spans="2:70" ht="13.5" customHeight="1" outlineLevel="1">
      <c r="B25" s="115">
        <v>22</v>
      </c>
      <c r="C25" s="52"/>
      <c r="D25" s="52" t="str">
        <f t="shared" ca="1" si="10"/>
        <v>RA</v>
      </c>
      <c r="E25" s="41"/>
      <c r="F25" s="41"/>
      <c r="G25" s="41"/>
      <c r="H25" s="41"/>
      <c r="I25" s="52"/>
      <c r="J25" s="52" t="str">
        <f t="shared" ca="1" si="9"/>
        <v>AG</v>
      </c>
      <c r="K25" s="41"/>
      <c r="L25" s="41"/>
      <c r="M25" s="41"/>
      <c r="N25" s="41"/>
      <c r="O25" s="52"/>
      <c r="P25" s="52" t="str">
        <f t="shared" ca="1" si="0"/>
        <v>ET</v>
      </c>
      <c r="Q25" s="68" t="s">
        <v>302</v>
      </c>
      <c r="R25" s="67"/>
      <c r="S25" s="67"/>
      <c r="T25" s="67" t="s">
        <v>303</v>
      </c>
      <c r="U25" s="52"/>
      <c r="V25" s="52" t="str">
        <f t="shared" ca="1" si="11"/>
        <v>ET</v>
      </c>
      <c r="W25" s="63">
        <v>2</v>
      </c>
      <c r="X25" s="63">
        <v>1</v>
      </c>
      <c r="Y25" s="63" t="s">
        <v>31</v>
      </c>
      <c r="Z25" s="63">
        <v>3</v>
      </c>
      <c r="AA25" s="52"/>
      <c r="AB25" s="52" t="str">
        <f t="shared" ca="1" si="2"/>
        <v>EK</v>
      </c>
      <c r="AC25" s="42">
        <v>2</v>
      </c>
      <c r="AD25" s="42">
        <v>0</v>
      </c>
      <c r="AE25" s="42" t="s">
        <v>121</v>
      </c>
      <c r="AF25" s="42">
        <v>2</v>
      </c>
      <c r="AG25" s="52"/>
      <c r="AH25" s="52"/>
      <c r="AI25" s="52" t="str">
        <f t="shared" ca="1" si="3"/>
        <v>ET</v>
      </c>
      <c r="AJ25" s="86" t="s">
        <v>304</v>
      </c>
      <c r="AK25" s="85"/>
      <c r="AL25" s="85"/>
      <c r="AM25" s="85" t="s">
        <v>305</v>
      </c>
      <c r="AN25" s="52"/>
      <c r="AO25" s="52" t="str">
        <f t="shared" ca="1" si="4"/>
        <v>EK</v>
      </c>
      <c r="AP25" s="42">
        <v>2</v>
      </c>
      <c r="AQ25" s="42">
        <v>2</v>
      </c>
      <c r="AR25" s="42" t="s">
        <v>31</v>
      </c>
      <c r="AS25" s="42">
        <v>4</v>
      </c>
      <c r="AT25" s="52"/>
      <c r="AU25" s="52" t="str">
        <f t="shared" ca="1" si="12"/>
        <v>VT</v>
      </c>
      <c r="AV25" s="130"/>
      <c r="AW25" s="130"/>
      <c r="AX25" s="130"/>
      <c r="AY25" s="130"/>
      <c r="AZ25" s="52"/>
      <c r="BA25" s="52" t="str">
        <f t="shared" ca="1" si="13"/>
        <v>VT</v>
      </c>
      <c r="BB25" s="130"/>
      <c r="BC25" s="130"/>
      <c r="BD25" s="130"/>
      <c r="BE25" s="130"/>
      <c r="BF25" s="52"/>
      <c r="BG25" s="52" t="str">
        <f t="shared" ca="1" si="7"/>
        <v>••</v>
      </c>
      <c r="BH25" s="39"/>
      <c r="BI25" s="39"/>
      <c r="BJ25" s="39"/>
      <c r="BK25" s="39"/>
      <c r="BL25" s="52"/>
      <c r="BM25" s="51">
        <v>22</v>
      </c>
      <c r="BN25" s="132"/>
      <c r="BO25" s="131"/>
      <c r="BP25" s="131"/>
    </row>
    <row r="26" spans="2:70" ht="13.5" customHeight="1" outlineLevel="1">
      <c r="B26" s="115">
        <v>23</v>
      </c>
      <c r="C26" s="52"/>
      <c r="D26" s="52" t="str">
        <f t="shared" ca="1" si="10"/>
        <v>RA</v>
      </c>
      <c r="E26" s="41"/>
      <c r="F26" s="41"/>
      <c r="G26" s="41"/>
      <c r="H26" s="41"/>
      <c r="I26" s="52"/>
      <c r="J26" s="52" t="str">
        <f t="shared" ca="1" si="9"/>
        <v>AG</v>
      </c>
      <c r="K26" s="41"/>
      <c r="L26" s="41"/>
      <c r="M26" s="41"/>
      <c r="N26" s="41"/>
      <c r="O26" s="52"/>
      <c r="P26" s="52" t="str">
        <f t="shared" ca="1" si="0"/>
        <v>ET</v>
      </c>
      <c r="Q26" s="63">
        <v>2</v>
      </c>
      <c r="R26" s="63">
        <v>1</v>
      </c>
      <c r="S26" s="63" t="s">
        <v>31</v>
      </c>
      <c r="T26" s="63">
        <v>3</v>
      </c>
      <c r="U26" s="52"/>
      <c r="V26" s="52" t="str">
        <f t="shared" ca="1" si="11"/>
        <v>ET</v>
      </c>
      <c r="W26" s="63"/>
      <c r="X26" s="63"/>
      <c r="Y26" s="63"/>
      <c r="Z26" s="63"/>
      <c r="AA26" s="52"/>
      <c r="AB26" s="52" t="str">
        <f t="shared" ca="1" si="2"/>
        <v>ET</v>
      </c>
      <c r="AC26" s="68" t="s">
        <v>306</v>
      </c>
      <c r="AD26" s="67"/>
      <c r="AE26" s="67"/>
      <c r="AF26" s="67" t="s">
        <v>307</v>
      </c>
      <c r="AG26" s="52"/>
      <c r="AH26" s="52"/>
      <c r="AI26" s="52" t="str">
        <f t="shared" ca="1" si="3"/>
        <v>ET</v>
      </c>
      <c r="AJ26" s="124">
        <v>2</v>
      </c>
      <c r="AK26" s="124">
        <v>0</v>
      </c>
      <c r="AL26" s="124" t="s">
        <v>121</v>
      </c>
      <c r="AM26" s="124">
        <v>2</v>
      </c>
      <c r="AN26" s="52"/>
      <c r="AO26" s="52" t="str">
        <f t="shared" ca="1" si="4"/>
        <v>EK</v>
      </c>
      <c r="AP26" s="42"/>
      <c r="AQ26" s="42"/>
      <c r="AR26" s="42"/>
      <c r="AS26" s="42"/>
      <c r="AT26" s="52"/>
      <c r="AU26" s="52" t="str">
        <f t="shared" ca="1" si="12"/>
        <v>MT</v>
      </c>
      <c r="AV26" s="109" t="s">
        <v>255</v>
      </c>
      <c r="AW26" s="165" t="s">
        <v>308</v>
      </c>
      <c r="AX26" s="108"/>
      <c r="AY26" s="108" t="s">
        <v>52</v>
      </c>
      <c r="AZ26" s="52"/>
      <c r="BA26" s="52" t="str">
        <f t="shared" ca="1" si="13"/>
        <v>MT</v>
      </c>
      <c r="BB26" s="109" t="s">
        <v>255</v>
      </c>
      <c r="BC26" s="165" t="s">
        <v>308</v>
      </c>
      <c r="BD26" s="108"/>
      <c r="BE26" s="108" t="s">
        <v>52</v>
      </c>
      <c r="BF26" s="52"/>
      <c r="BG26" s="52" t="str">
        <f t="shared" ca="1" si="7"/>
        <v>••</v>
      </c>
      <c r="BH26" s="39"/>
      <c r="BI26" s="39"/>
      <c r="BJ26" s="39"/>
      <c r="BK26" s="39"/>
      <c r="BL26" s="52"/>
      <c r="BM26" s="51">
        <v>23</v>
      </c>
      <c r="BN26" s="76" t="s">
        <v>81</v>
      </c>
      <c r="BO26" s="77" t="s">
        <v>12</v>
      </c>
      <c r="BP26" s="77" t="s">
        <v>13</v>
      </c>
      <c r="BQ26" s="76" t="s">
        <v>14</v>
      </c>
      <c r="BR26" s="76" t="s">
        <v>15</v>
      </c>
    </row>
    <row r="27" spans="2:70" ht="13.5" customHeight="1" outlineLevel="1">
      <c r="B27" s="115">
        <v>24</v>
      </c>
      <c r="C27" s="52"/>
      <c r="D27" s="52" t="str">
        <f t="shared" ca="1" si="10"/>
        <v>RA</v>
      </c>
      <c r="E27" s="41"/>
      <c r="F27" s="41"/>
      <c r="G27" s="41"/>
      <c r="H27" s="41"/>
      <c r="I27" s="52"/>
      <c r="J27" s="52" t="str">
        <f t="shared" ca="1" si="9"/>
        <v>AG</v>
      </c>
      <c r="K27" s="41"/>
      <c r="L27" s="41"/>
      <c r="M27" s="41"/>
      <c r="N27" s="41"/>
      <c r="O27" s="52"/>
      <c r="P27" s="52" t="str">
        <f t="shared" ca="1" si="0"/>
        <v>ET</v>
      </c>
      <c r="Q27" s="63"/>
      <c r="R27" s="63"/>
      <c r="S27" s="63"/>
      <c r="T27" s="63"/>
      <c r="U27" s="52"/>
      <c r="V27" s="52" t="str">
        <f t="shared" ca="1" si="11"/>
        <v>IT</v>
      </c>
      <c r="W27" s="72" t="s">
        <v>309</v>
      </c>
      <c r="X27" s="36"/>
      <c r="Y27" s="36"/>
      <c r="Z27" s="36" t="s">
        <v>310</v>
      </c>
      <c r="AA27" s="52"/>
      <c r="AB27" s="52" t="str">
        <f t="shared" ca="1" si="2"/>
        <v>ET</v>
      </c>
      <c r="AC27" s="63">
        <v>2</v>
      </c>
      <c r="AD27" s="63">
        <v>1</v>
      </c>
      <c r="AE27" s="63" t="s">
        <v>121</v>
      </c>
      <c r="AF27" s="63">
        <v>3</v>
      </c>
      <c r="AG27" s="52"/>
      <c r="AH27" s="52"/>
      <c r="AI27" s="52" t="str">
        <f t="shared" ca="1" si="3"/>
        <v>ET</v>
      </c>
      <c r="AJ27" s="150" t="s">
        <v>311</v>
      </c>
      <c r="AK27" s="149"/>
      <c r="AL27" s="149"/>
      <c r="AM27" s="149" t="s">
        <v>312</v>
      </c>
      <c r="AN27" s="52"/>
      <c r="AO27" s="52" t="str">
        <f t="shared" ca="1" si="4"/>
        <v>EK</v>
      </c>
      <c r="AP27" s="42"/>
      <c r="AQ27" s="42"/>
      <c r="AR27" s="42"/>
      <c r="AS27" s="42"/>
      <c r="AT27" s="52"/>
      <c r="AU27" s="52" t="str">
        <f t="shared" ca="1" si="12"/>
        <v>MT</v>
      </c>
      <c r="AV27" s="107"/>
      <c r="AW27" s="107"/>
      <c r="AX27" s="107"/>
      <c r="AY27" s="107">
        <v>2</v>
      </c>
      <c r="AZ27" s="52"/>
      <c r="BA27" s="52" t="str">
        <f t="shared" ca="1" si="13"/>
        <v>MT</v>
      </c>
      <c r="BB27" s="107"/>
      <c r="BC27" s="107"/>
      <c r="BD27" s="107"/>
      <c r="BE27" s="107">
        <v>2</v>
      </c>
      <c r="BF27" s="52"/>
      <c r="BG27" s="52" t="str">
        <f t="shared" ca="1" si="7"/>
        <v>••</v>
      </c>
      <c r="BH27" s="39"/>
      <c r="BI27" s="39"/>
      <c r="BJ27" s="39"/>
      <c r="BK27" s="39"/>
      <c r="BL27" s="52"/>
      <c r="BM27" s="51">
        <v>24</v>
      </c>
      <c r="BN27" s="75" t="s">
        <v>82</v>
      </c>
      <c r="BO27" s="74">
        <f ca="1">SUM(BO4:BO9)</f>
        <v>40</v>
      </c>
      <c r="BP27" s="74">
        <f ca="1">SUM(BP4:BP9)</f>
        <v>33</v>
      </c>
      <c r="BQ27" s="40">
        <f ca="1">SUM(BQ4:BQ9)</f>
        <v>73</v>
      </c>
      <c r="BR27" s="73">
        <f t="shared" ref="BR27:BR35" ca="1" si="14">BQ:BQ/300</f>
        <v>0.24333333333333335</v>
      </c>
    </row>
    <row r="28" spans="2:70" ht="13.5" customHeight="1" outlineLevel="1">
      <c r="B28" s="115">
        <v>25</v>
      </c>
      <c r="C28" s="52"/>
      <c r="D28" s="52" t="str">
        <f t="shared" ca="1" si="10"/>
        <v>TE</v>
      </c>
      <c r="E28" s="59" t="s">
        <v>313</v>
      </c>
      <c r="F28" s="58"/>
      <c r="G28" s="59"/>
      <c r="H28" s="58" t="s">
        <v>314</v>
      </c>
      <c r="I28" s="52"/>
      <c r="J28" s="52" t="str">
        <f t="shared" ca="1" si="9"/>
        <v>RA</v>
      </c>
      <c r="K28" s="72" t="s">
        <v>315</v>
      </c>
      <c r="L28" s="36"/>
      <c r="M28" s="36"/>
      <c r="N28" s="36" t="s">
        <v>316</v>
      </c>
      <c r="O28" s="52"/>
      <c r="P28" s="52" t="str">
        <f t="shared" ca="1" si="0"/>
        <v>IT</v>
      </c>
      <c r="Q28" s="72" t="s">
        <v>317</v>
      </c>
      <c r="R28" s="36"/>
      <c r="S28" s="36"/>
      <c r="T28" s="36" t="s">
        <v>318</v>
      </c>
      <c r="U28" s="52"/>
      <c r="V28" s="52" t="str">
        <f t="shared" ca="1" si="11"/>
        <v>IT</v>
      </c>
      <c r="W28" s="41">
        <v>1</v>
      </c>
      <c r="X28" s="41">
        <v>2</v>
      </c>
      <c r="Y28" s="41" t="s">
        <v>121</v>
      </c>
      <c r="Z28" s="41">
        <v>3</v>
      </c>
      <c r="AA28" s="52"/>
      <c r="AB28" s="52" t="str">
        <f t="shared" ca="1" si="2"/>
        <v>ET</v>
      </c>
      <c r="AC28" s="63"/>
      <c r="AD28" s="63"/>
      <c r="AE28" s="63"/>
      <c r="AF28" s="63"/>
      <c r="AG28" s="52"/>
      <c r="AH28" s="52"/>
      <c r="AI28" s="52" t="str">
        <f t="shared" ca="1" si="3"/>
        <v>ET</v>
      </c>
      <c r="AJ28" s="147">
        <v>2</v>
      </c>
      <c r="AK28" s="147">
        <v>1</v>
      </c>
      <c r="AL28" s="147" t="s">
        <v>121</v>
      </c>
      <c r="AM28" s="147">
        <v>3</v>
      </c>
      <c r="AN28" s="52"/>
      <c r="AO28" s="52" t="str">
        <f t="shared" ca="1" si="4"/>
        <v>ET</v>
      </c>
      <c r="AP28" s="86" t="s">
        <v>319</v>
      </c>
      <c r="AQ28" s="85"/>
      <c r="AR28" s="85"/>
      <c r="AS28" s="85" t="s">
        <v>320</v>
      </c>
      <c r="AT28" s="52"/>
      <c r="AU28" s="52" t="str">
        <f t="shared" ca="1" si="12"/>
        <v>ET</v>
      </c>
      <c r="AV28" s="150" t="s">
        <v>321</v>
      </c>
      <c r="AW28" s="149"/>
      <c r="AX28" s="149"/>
      <c r="AY28" s="149" t="s">
        <v>322</v>
      </c>
      <c r="AZ28" s="52"/>
      <c r="BA28" s="52" t="str">
        <f t="shared" ca="1" si="13"/>
        <v>ET</v>
      </c>
      <c r="BB28" s="150" t="s">
        <v>323</v>
      </c>
      <c r="BC28" s="149"/>
      <c r="BD28" s="149"/>
      <c r="BE28" s="149" t="s">
        <v>324</v>
      </c>
      <c r="BF28" s="52"/>
      <c r="BG28" s="52" t="str">
        <f t="shared" ca="1" si="7"/>
        <v>••</v>
      </c>
      <c r="BH28" s="39"/>
      <c r="BI28" s="39"/>
      <c r="BJ28" s="39"/>
      <c r="BK28" s="39"/>
      <c r="BL28" s="52"/>
      <c r="BM28" s="51">
        <v>25</v>
      </c>
      <c r="BN28" s="71" t="s">
        <v>85</v>
      </c>
      <c r="BO28" s="70">
        <f ca="1">SUM(BO10)</f>
        <v>10</v>
      </c>
      <c r="BP28" s="70">
        <f ca="1">SUM(BP10)</f>
        <v>40</v>
      </c>
      <c r="BQ28" s="39">
        <f ca="1">SUM(BQ10)</f>
        <v>50</v>
      </c>
      <c r="BR28" s="69">
        <f t="shared" ca="1" si="14"/>
        <v>0.16666666666666666</v>
      </c>
    </row>
    <row r="29" spans="2:70" ht="13.5" customHeight="1" outlineLevel="1">
      <c r="B29" s="115">
        <v>26</v>
      </c>
      <c r="C29" s="52"/>
      <c r="D29" s="52" t="str">
        <f t="shared" ca="1" si="10"/>
        <v>TE</v>
      </c>
      <c r="E29" s="55">
        <v>2</v>
      </c>
      <c r="F29" s="55">
        <v>2</v>
      </c>
      <c r="G29" s="55" t="s">
        <v>31</v>
      </c>
      <c r="H29" s="55">
        <v>4</v>
      </c>
      <c r="I29" s="52"/>
      <c r="J29" s="52" t="str">
        <f t="shared" ca="1" si="9"/>
        <v>RA</v>
      </c>
      <c r="K29" s="41">
        <v>0</v>
      </c>
      <c r="L29" s="41">
        <v>4</v>
      </c>
      <c r="M29" s="41" t="s">
        <v>121</v>
      </c>
      <c r="N29" s="41">
        <v>4</v>
      </c>
      <c r="O29" s="52"/>
      <c r="P29" s="52" t="str">
        <f t="shared" ca="1" si="0"/>
        <v>IT</v>
      </c>
      <c r="Q29" s="41">
        <v>1</v>
      </c>
      <c r="R29" s="41">
        <v>1</v>
      </c>
      <c r="S29" s="41" t="s">
        <v>121</v>
      </c>
      <c r="T29" s="41">
        <v>2</v>
      </c>
      <c r="U29" s="52"/>
      <c r="V29" s="52" t="str">
        <f t="shared" ca="1" si="11"/>
        <v>IT</v>
      </c>
      <c r="W29" s="41"/>
      <c r="X29" s="41"/>
      <c r="Y29" s="41"/>
      <c r="Z29" s="41"/>
      <c r="AA29" s="52"/>
      <c r="AB29" s="52" t="str">
        <f t="shared" ca="1" si="2"/>
        <v>IT</v>
      </c>
      <c r="AC29" s="72" t="s">
        <v>325</v>
      </c>
      <c r="AD29" s="36"/>
      <c r="AE29" s="36"/>
      <c r="AF29" s="36" t="s">
        <v>326</v>
      </c>
      <c r="AG29" s="52"/>
      <c r="AH29" s="52"/>
      <c r="AI29" s="52" t="str">
        <f t="shared" ca="1" si="3"/>
        <v>ET</v>
      </c>
      <c r="AJ29" s="147"/>
      <c r="AK29" s="147"/>
      <c r="AL29" s="147"/>
      <c r="AM29" s="147"/>
      <c r="AN29" s="52"/>
      <c r="AO29" s="52" t="str">
        <f t="shared" ca="1" si="4"/>
        <v>ET</v>
      </c>
      <c r="AP29" s="124">
        <v>2</v>
      </c>
      <c r="AQ29" s="124">
        <v>0</v>
      </c>
      <c r="AR29" s="124" t="s">
        <v>31</v>
      </c>
      <c r="AS29" s="124">
        <v>2</v>
      </c>
      <c r="AT29" s="52"/>
      <c r="AU29" s="52" t="str">
        <f t="shared" ca="1" si="12"/>
        <v>ET</v>
      </c>
      <c r="AV29" s="147">
        <v>2</v>
      </c>
      <c r="AW29" s="147">
        <v>0</v>
      </c>
      <c r="AX29" s="147" t="s">
        <v>121</v>
      </c>
      <c r="AY29" s="147">
        <v>2</v>
      </c>
      <c r="AZ29" s="52"/>
      <c r="BA29" s="52" t="str">
        <f t="shared" ca="1" si="13"/>
        <v>ET</v>
      </c>
      <c r="BB29" s="147">
        <v>2</v>
      </c>
      <c r="BC29" s="147">
        <v>0</v>
      </c>
      <c r="BD29" s="147" t="s">
        <v>121</v>
      </c>
      <c r="BE29" s="147">
        <v>2</v>
      </c>
      <c r="BF29" s="52"/>
      <c r="BG29" s="52" t="str">
        <f t="shared" ca="1" si="7"/>
        <v>••</v>
      </c>
      <c r="BH29" s="39"/>
      <c r="BI29" s="39"/>
      <c r="BJ29" s="39"/>
      <c r="BK29" s="39"/>
      <c r="BL29" s="52"/>
      <c r="BM29" s="51">
        <v>26</v>
      </c>
      <c r="BN29" s="66" t="s">
        <v>87</v>
      </c>
      <c r="BO29" s="65">
        <f ca="1">SUM(BO11:BO15)</f>
        <v>40</v>
      </c>
      <c r="BP29" s="65">
        <f ca="1">SUM(BP11:BP15)</f>
        <v>34</v>
      </c>
      <c r="BQ29" s="42">
        <f ca="1">SUM(BQ11:BQ15)</f>
        <v>74</v>
      </c>
      <c r="BR29" s="64">
        <f t="shared" ca="1" si="14"/>
        <v>0.24666666666666667</v>
      </c>
    </row>
    <row r="30" spans="2:70" ht="13.5" customHeight="1" outlineLevel="1">
      <c r="B30" s="115">
        <v>27</v>
      </c>
      <c r="C30" s="52"/>
      <c r="D30" s="52" t="str">
        <f t="shared" ca="1" si="10"/>
        <v>TE</v>
      </c>
      <c r="E30" s="55"/>
      <c r="F30" s="55"/>
      <c r="G30" s="55"/>
      <c r="H30" s="55"/>
      <c r="I30" s="52"/>
      <c r="J30" s="52" t="str">
        <f t="shared" ca="1" si="9"/>
        <v>RA</v>
      </c>
      <c r="K30" s="41"/>
      <c r="L30" s="41"/>
      <c r="M30" s="41"/>
      <c r="N30" s="41"/>
      <c r="O30" s="52"/>
      <c r="P30" s="52" t="str">
        <f t="shared" ca="1" si="0"/>
        <v>RA</v>
      </c>
      <c r="Q30" s="72" t="s">
        <v>327</v>
      </c>
      <c r="R30" s="36"/>
      <c r="S30" s="36"/>
      <c r="T30" s="36" t="s">
        <v>328</v>
      </c>
      <c r="U30" s="52"/>
      <c r="V30" s="52" t="str">
        <f t="shared" ca="1" si="11"/>
        <v>RA</v>
      </c>
      <c r="W30" s="72" t="s">
        <v>329</v>
      </c>
      <c r="X30" s="36"/>
      <c r="Y30" s="36"/>
      <c r="Z30" s="36" t="s">
        <v>330</v>
      </c>
      <c r="AA30" s="52"/>
      <c r="AB30" s="52" t="str">
        <f t="shared" ca="1" si="2"/>
        <v>IT</v>
      </c>
      <c r="AC30" s="41">
        <v>1</v>
      </c>
      <c r="AD30" s="41">
        <v>2</v>
      </c>
      <c r="AE30" s="41" t="s">
        <v>121</v>
      </c>
      <c r="AF30" s="41">
        <v>3</v>
      </c>
      <c r="AG30" s="52"/>
      <c r="AH30" s="52"/>
      <c r="AI30" s="52" t="str">
        <f t="shared" ca="1" si="3"/>
        <v>RA</v>
      </c>
      <c r="AJ30" s="72" t="s">
        <v>331</v>
      </c>
      <c r="AK30" s="36"/>
      <c r="AL30" s="36"/>
      <c r="AM30" s="36" t="s">
        <v>332</v>
      </c>
      <c r="AN30" s="52"/>
      <c r="AO30" s="52" t="str">
        <f t="shared" ca="1" si="4"/>
        <v>RA</v>
      </c>
      <c r="AP30" s="152" t="s">
        <v>333</v>
      </c>
      <c r="AQ30" s="151"/>
      <c r="AR30" s="151"/>
      <c r="AS30" s="151" t="s">
        <v>334</v>
      </c>
      <c r="AT30" s="52"/>
      <c r="AU30" s="52" t="str">
        <f t="shared" ca="1" si="12"/>
        <v>RA</v>
      </c>
      <c r="AV30" s="152" t="s">
        <v>335</v>
      </c>
      <c r="AW30" s="151"/>
      <c r="AX30" s="151"/>
      <c r="AY30" s="151" t="s">
        <v>336</v>
      </c>
      <c r="AZ30" s="52"/>
      <c r="BA30" s="52" t="str">
        <f t="shared" ca="1" si="13"/>
        <v>RA</v>
      </c>
      <c r="BB30" s="164" t="s">
        <v>337</v>
      </c>
      <c r="BC30" s="163"/>
      <c r="BD30" s="163"/>
      <c r="BE30" s="163" t="s">
        <v>338</v>
      </c>
      <c r="BF30" s="52"/>
      <c r="BG30" s="52" t="str">
        <f t="shared" ca="1" si="7"/>
        <v>••</v>
      </c>
      <c r="BH30" s="39"/>
      <c r="BI30" s="39"/>
      <c r="BJ30" s="39"/>
      <c r="BK30" s="39"/>
      <c r="BL30" s="52"/>
      <c r="BM30" s="51">
        <v>27</v>
      </c>
      <c r="BN30" s="62" t="s">
        <v>90</v>
      </c>
      <c r="BO30" s="61">
        <f ca="1">SUM(BO16:BO19)</f>
        <v>40</v>
      </c>
      <c r="BP30" s="61">
        <f ca="1">SUM(BP16:BP19)</f>
        <v>31</v>
      </c>
      <c r="BQ30" s="41">
        <f ca="1">SUM(BQ16:BQ19)</f>
        <v>71</v>
      </c>
      <c r="BR30" s="60">
        <f t="shared" ca="1" si="14"/>
        <v>0.23666666666666666</v>
      </c>
    </row>
    <row r="31" spans="2:70" ht="13.5" customHeight="1" outlineLevel="1">
      <c r="B31" s="115">
        <v>28</v>
      </c>
      <c r="C31" s="52"/>
      <c r="D31" s="52" t="str">
        <f t="shared" ca="1" si="10"/>
        <v>TE</v>
      </c>
      <c r="E31" s="55"/>
      <c r="F31" s="55"/>
      <c r="G31" s="55"/>
      <c r="H31" s="55"/>
      <c r="I31" s="52"/>
      <c r="J31" s="52" t="str">
        <f t="shared" ca="1" si="9"/>
        <v>RA</v>
      </c>
      <c r="K31" s="41"/>
      <c r="L31" s="41"/>
      <c r="M31" s="41"/>
      <c r="N31" s="41"/>
      <c r="O31" s="52"/>
      <c r="P31" s="52" t="str">
        <f t="shared" ca="1" si="0"/>
        <v>RA</v>
      </c>
      <c r="Q31" s="41">
        <v>0</v>
      </c>
      <c r="R31" s="41">
        <v>4</v>
      </c>
      <c r="S31" s="41" t="s">
        <v>121</v>
      </c>
      <c r="T31" s="41">
        <v>4</v>
      </c>
      <c r="U31" s="52"/>
      <c r="V31" s="52" t="str">
        <f t="shared" ca="1" si="11"/>
        <v>RA</v>
      </c>
      <c r="W31" s="41">
        <v>0</v>
      </c>
      <c r="X31" s="41">
        <v>2</v>
      </c>
      <c r="Y31" s="41" t="s">
        <v>121</v>
      </c>
      <c r="Z31" s="41">
        <v>2</v>
      </c>
      <c r="AA31" s="52"/>
      <c r="AB31" s="52" t="str">
        <f t="shared" ca="1" si="2"/>
        <v>IT</v>
      </c>
      <c r="AC31" s="41"/>
      <c r="AD31" s="41"/>
      <c r="AE31" s="41"/>
      <c r="AF31" s="41"/>
      <c r="AG31" s="52"/>
      <c r="AH31" s="52"/>
      <c r="AI31" s="52" t="str">
        <f t="shared" ca="1" si="3"/>
        <v>RA</v>
      </c>
      <c r="AJ31" s="41">
        <v>0</v>
      </c>
      <c r="AK31" s="41">
        <v>2</v>
      </c>
      <c r="AL31" s="41" t="s">
        <v>121</v>
      </c>
      <c r="AM31" s="41">
        <v>2</v>
      </c>
      <c r="AN31" s="52"/>
      <c r="AO31" s="52" t="str">
        <f t="shared" ca="1" si="4"/>
        <v>RA</v>
      </c>
      <c r="AP31" s="148">
        <v>0</v>
      </c>
      <c r="AQ31" s="148">
        <v>2</v>
      </c>
      <c r="AR31" s="148" t="s">
        <v>121</v>
      </c>
      <c r="AS31" s="148">
        <v>2</v>
      </c>
      <c r="AT31" s="52"/>
      <c r="AU31" s="52" t="str">
        <f t="shared" ca="1" si="12"/>
        <v>RA</v>
      </c>
      <c r="AV31" s="148">
        <v>0</v>
      </c>
      <c r="AW31" s="148">
        <v>2</v>
      </c>
      <c r="AX31" s="148" t="s">
        <v>121</v>
      </c>
      <c r="AY31" s="148">
        <v>2</v>
      </c>
      <c r="AZ31" s="52"/>
      <c r="BA31" s="52" t="str">
        <f t="shared" ca="1" si="13"/>
        <v>RA</v>
      </c>
      <c r="BB31" s="162">
        <v>0</v>
      </c>
      <c r="BC31" s="162">
        <v>2</v>
      </c>
      <c r="BD31" s="162" t="s">
        <v>121</v>
      </c>
      <c r="BE31" s="162">
        <v>2</v>
      </c>
      <c r="BF31" s="52"/>
      <c r="BG31" s="52" t="str">
        <f t="shared" ca="1" si="7"/>
        <v>••</v>
      </c>
      <c r="BH31" s="39"/>
      <c r="BI31" s="39"/>
      <c r="BJ31" s="39"/>
      <c r="BK31" s="39"/>
      <c r="BL31" s="52"/>
      <c r="BM31" s="51">
        <v>28</v>
      </c>
      <c r="BN31" s="57" t="s">
        <v>91</v>
      </c>
      <c r="BO31" s="56">
        <f ca="1">SUM(BO23)</f>
        <v>9</v>
      </c>
      <c r="BP31" s="56">
        <f ca="1">SUM(BP23)</f>
        <v>6</v>
      </c>
      <c r="BQ31" s="55">
        <f ca="1">SUM(BQ23)</f>
        <v>15</v>
      </c>
      <c r="BR31" s="54">
        <f t="shared" ca="1" si="14"/>
        <v>0.05</v>
      </c>
    </row>
    <row r="32" spans="2:70" ht="13.5" customHeight="1" outlineLevel="1">
      <c r="B32" s="115">
        <v>29</v>
      </c>
      <c r="C32" s="52"/>
      <c r="D32" s="52" t="str">
        <f t="shared" ca="1" si="10"/>
        <v>GT</v>
      </c>
      <c r="E32" s="59" t="s">
        <v>339</v>
      </c>
      <c r="F32" s="58"/>
      <c r="G32" s="58"/>
      <c r="H32" s="58" t="s">
        <v>340</v>
      </c>
      <c r="I32" s="52"/>
      <c r="J32" s="52" t="str">
        <f t="shared" ca="1" si="9"/>
        <v>TE</v>
      </c>
      <c r="K32" s="59" t="s">
        <v>341</v>
      </c>
      <c r="L32" s="58"/>
      <c r="M32" s="58"/>
      <c r="N32" s="58" t="s">
        <v>342</v>
      </c>
      <c r="O32" s="52"/>
      <c r="P32" s="52" t="str">
        <f t="shared" ca="1" si="0"/>
        <v>RA</v>
      </c>
      <c r="Q32" s="41"/>
      <c r="R32" s="41"/>
      <c r="S32" s="41"/>
      <c r="T32" s="41"/>
      <c r="U32" s="52"/>
      <c r="V32" s="52" t="str">
        <f t="shared" ca="1" si="11"/>
        <v>GT</v>
      </c>
      <c r="W32" s="59" t="s">
        <v>343</v>
      </c>
      <c r="X32" s="58"/>
      <c r="Y32" s="58"/>
      <c r="Z32" s="58" t="s">
        <v>344</v>
      </c>
      <c r="AA32" s="52"/>
      <c r="AB32" s="52" t="str">
        <f t="shared" ca="1" si="2"/>
        <v>RA</v>
      </c>
      <c r="AC32" s="72" t="s">
        <v>345</v>
      </c>
      <c r="AD32" s="36"/>
      <c r="AE32" s="36"/>
      <c r="AF32" s="36" t="s">
        <v>346</v>
      </c>
      <c r="AG32" s="52"/>
      <c r="AH32" s="52"/>
      <c r="AI32" s="52" t="str">
        <f t="shared" ca="1" si="3"/>
        <v>GT</v>
      </c>
      <c r="AJ32" s="59" t="s">
        <v>347</v>
      </c>
      <c r="AK32" s="58"/>
      <c r="AL32" s="58"/>
      <c r="AM32" s="58" t="s">
        <v>348</v>
      </c>
      <c r="AN32" s="52"/>
      <c r="AO32" s="52" t="str">
        <f t="shared" ca="1" si="4"/>
        <v>GT</v>
      </c>
      <c r="AP32" s="59" t="s">
        <v>349</v>
      </c>
      <c r="AQ32" s="58"/>
      <c r="AR32" s="58"/>
      <c r="AS32" s="58" t="s">
        <v>350</v>
      </c>
      <c r="AT32" s="52"/>
      <c r="AU32" s="52" t="str">
        <f t="shared" ca="1" si="12"/>
        <v>EK</v>
      </c>
      <c r="AV32" s="59" t="s">
        <v>351</v>
      </c>
      <c r="AW32" s="58"/>
      <c r="AX32" s="58"/>
      <c r="AY32" s="58" t="s">
        <v>352</v>
      </c>
      <c r="AZ32" s="52"/>
      <c r="BA32" s="52" t="str">
        <f t="shared" ca="1" si="13"/>
        <v>EK</v>
      </c>
      <c r="BB32" s="146" t="s">
        <v>353</v>
      </c>
      <c r="BC32" s="145"/>
      <c r="BD32" s="145"/>
      <c r="BE32" s="145" t="s">
        <v>354</v>
      </c>
      <c r="BF32" s="52"/>
      <c r="BG32" s="52" t="str">
        <f t="shared" ca="1" si="7"/>
        <v>••</v>
      </c>
      <c r="BH32" s="39"/>
      <c r="BI32" s="39"/>
      <c r="BJ32" s="39"/>
      <c r="BK32" s="39"/>
      <c r="BL32" s="52"/>
      <c r="BM32" s="51">
        <v>29</v>
      </c>
      <c r="BN32" s="57" t="s">
        <v>95</v>
      </c>
      <c r="BO32" s="56">
        <f ca="1">SUM(BO20:BO22)</f>
        <v>11</v>
      </c>
      <c r="BP32" s="56">
        <f ca="1">SUM(BP20:BP22)</f>
        <v>6</v>
      </c>
      <c r="BQ32" s="55">
        <f ca="1">SUM(BQ20:BQ22)</f>
        <v>17</v>
      </c>
      <c r="BR32" s="54">
        <f t="shared" ca="1" si="14"/>
        <v>5.6666666666666664E-2</v>
      </c>
    </row>
    <row r="33" spans="2:70" ht="13.5" customHeight="1" outlineLevel="1">
      <c r="B33" s="115">
        <v>30</v>
      </c>
      <c r="C33" s="52"/>
      <c r="D33" s="52" t="str">
        <f t="shared" ca="1" si="10"/>
        <v>GT</v>
      </c>
      <c r="E33" s="55">
        <v>2</v>
      </c>
      <c r="F33" s="55">
        <v>0</v>
      </c>
      <c r="G33" s="55" t="s">
        <v>121</v>
      </c>
      <c r="H33" s="55">
        <v>2</v>
      </c>
      <c r="I33" s="52"/>
      <c r="J33" s="52" t="str">
        <f t="shared" ca="1" si="9"/>
        <v>TE</v>
      </c>
      <c r="K33" s="55">
        <v>0</v>
      </c>
      <c r="L33" s="55">
        <v>2</v>
      </c>
      <c r="M33" s="55" t="s">
        <v>121</v>
      </c>
      <c r="N33" s="55">
        <v>2</v>
      </c>
      <c r="O33" s="52"/>
      <c r="P33" s="52" t="str">
        <f t="shared" ca="1" si="0"/>
        <v>RA</v>
      </c>
      <c r="Q33" s="41"/>
      <c r="R33" s="41"/>
      <c r="S33" s="41"/>
      <c r="T33" s="41"/>
      <c r="U33" s="52"/>
      <c r="V33" s="52" t="str">
        <f t="shared" ca="1" si="11"/>
        <v>GT</v>
      </c>
      <c r="W33" s="55">
        <v>2</v>
      </c>
      <c r="X33" s="55">
        <v>0</v>
      </c>
      <c r="Y33" s="55" t="s">
        <v>121</v>
      </c>
      <c r="Z33" s="55">
        <v>2</v>
      </c>
      <c r="AA33" s="52"/>
      <c r="AB33" s="52" t="str">
        <f t="shared" ca="1" si="2"/>
        <v>RA</v>
      </c>
      <c r="AC33" s="41">
        <v>0</v>
      </c>
      <c r="AD33" s="41">
        <v>2</v>
      </c>
      <c r="AE33" s="41" t="s">
        <v>121</v>
      </c>
      <c r="AF33" s="41">
        <v>2</v>
      </c>
      <c r="AG33" s="52"/>
      <c r="AH33" s="52"/>
      <c r="AI33" s="52" t="str">
        <f t="shared" ca="1" si="3"/>
        <v>GT</v>
      </c>
      <c r="AJ33" s="55">
        <v>2</v>
      </c>
      <c r="AK33" s="55">
        <v>0</v>
      </c>
      <c r="AL33" s="55" t="s">
        <v>121</v>
      </c>
      <c r="AM33" s="55">
        <v>2</v>
      </c>
      <c r="AN33" s="52"/>
      <c r="AO33" s="52" t="str">
        <f t="shared" ca="1" si="4"/>
        <v>GT</v>
      </c>
      <c r="AP33" s="55">
        <v>2</v>
      </c>
      <c r="AQ33" s="55">
        <v>0</v>
      </c>
      <c r="AR33" s="55" t="s">
        <v>121</v>
      </c>
      <c r="AS33" s="55">
        <v>2</v>
      </c>
      <c r="AT33" s="52"/>
      <c r="AU33" s="52" t="str">
        <f t="shared" ca="1" si="12"/>
        <v>EK</v>
      </c>
      <c r="AV33" s="55">
        <v>2</v>
      </c>
      <c r="AW33" s="55">
        <v>0</v>
      </c>
      <c r="AX33" s="55" t="s">
        <v>121</v>
      </c>
      <c r="AY33" s="55">
        <v>2</v>
      </c>
      <c r="AZ33" s="52"/>
      <c r="BA33" s="52" t="str">
        <f t="shared" ca="1" si="13"/>
        <v>EK</v>
      </c>
      <c r="BB33" s="144">
        <v>2</v>
      </c>
      <c r="BC33" s="144">
        <v>0</v>
      </c>
      <c r="BD33" s="144" t="s">
        <v>121</v>
      </c>
      <c r="BE33" s="144">
        <v>2</v>
      </c>
      <c r="BF33" s="52"/>
      <c r="BG33" s="52" t="str">
        <f t="shared" ca="1" si="7"/>
        <v>••</v>
      </c>
      <c r="BH33" s="39"/>
      <c r="BI33" s="39"/>
      <c r="BJ33" s="39"/>
      <c r="BK33" s="39"/>
      <c r="BL33" s="52"/>
      <c r="BM33" s="51">
        <v>30</v>
      </c>
      <c r="BN33" s="50" t="s">
        <v>96</v>
      </c>
      <c r="BO33" s="49">
        <f ca="1">SUM(BO27:BO32)</f>
        <v>150</v>
      </c>
      <c r="BP33" s="49">
        <f ca="1">SUM(BP27:BP32)</f>
        <v>150</v>
      </c>
      <c r="BQ33" s="48">
        <f ca="1">SUM(BQ27:BQ32)</f>
        <v>300</v>
      </c>
      <c r="BR33" s="47">
        <f t="shared" ca="1" si="14"/>
        <v>1</v>
      </c>
    </row>
    <row r="34" spans="2:70" ht="13.5" customHeight="1" outlineLevel="1" collapsed="1">
      <c r="E34" s="46" t="s">
        <v>97</v>
      </c>
      <c r="F34" s="46" t="s">
        <v>98</v>
      </c>
      <c r="G34" s="46" t="s">
        <v>99</v>
      </c>
      <c r="H34" s="46" t="s">
        <v>100</v>
      </c>
      <c r="K34" s="46" t="s">
        <v>97</v>
      </c>
      <c r="L34" s="46" t="s">
        <v>98</v>
      </c>
      <c r="M34" s="46" t="s">
        <v>99</v>
      </c>
      <c r="N34" s="46" t="s">
        <v>100</v>
      </c>
      <c r="Q34" s="46" t="s">
        <v>97</v>
      </c>
      <c r="R34" s="46" t="s">
        <v>98</v>
      </c>
      <c r="S34" s="46" t="s">
        <v>99</v>
      </c>
      <c r="T34" s="46" t="s">
        <v>100</v>
      </c>
      <c r="W34" s="46" t="s">
        <v>97</v>
      </c>
      <c r="X34" s="46" t="s">
        <v>98</v>
      </c>
      <c r="Y34" s="46" t="s">
        <v>99</v>
      </c>
      <c r="Z34" s="46" t="s">
        <v>100</v>
      </c>
      <c r="AC34" s="46" t="s">
        <v>97</v>
      </c>
      <c r="AD34" s="46" t="s">
        <v>98</v>
      </c>
      <c r="AE34" s="46" t="s">
        <v>99</v>
      </c>
      <c r="AF34" s="46" t="s">
        <v>100</v>
      </c>
      <c r="AJ34" s="46" t="s">
        <v>97</v>
      </c>
      <c r="AK34" s="46" t="s">
        <v>98</v>
      </c>
      <c r="AL34" s="46" t="s">
        <v>99</v>
      </c>
      <c r="AM34" s="46" t="s">
        <v>100</v>
      </c>
      <c r="AP34" s="46" t="s">
        <v>97</v>
      </c>
      <c r="AQ34" s="46" t="s">
        <v>98</v>
      </c>
      <c r="AR34" s="46" t="s">
        <v>99</v>
      </c>
      <c r="AS34" s="46" t="s">
        <v>100</v>
      </c>
      <c r="AV34" s="46" t="s">
        <v>97</v>
      </c>
      <c r="AW34" s="46" t="s">
        <v>98</v>
      </c>
      <c r="AX34" s="46" t="s">
        <v>99</v>
      </c>
      <c r="AY34" s="46" t="s">
        <v>100</v>
      </c>
      <c r="BB34" s="46" t="s">
        <v>97</v>
      </c>
      <c r="BC34" s="46" t="s">
        <v>98</v>
      </c>
      <c r="BD34" s="46" t="s">
        <v>99</v>
      </c>
      <c r="BE34" s="46" t="s">
        <v>100</v>
      </c>
      <c r="BH34" s="46"/>
      <c r="BI34" s="46"/>
      <c r="BJ34" s="46"/>
      <c r="BK34" s="46"/>
      <c r="BN34" s="45" t="s">
        <v>101</v>
      </c>
      <c r="BO34" s="44"/>
      <c r="BP34" s="44"/>
      <c r="BQ34" s="38">
        <f>SUM(E35,K35,Q35,W35,AC35,AJ35,AP35,AV35,BB35,BH35)</f>
        <v>101</v>
      </c>
      <c r="BR34" s="1">
        <f t="shared" si="14"/>
        <v>0.33666666666666667</v>
      </c>
    </row>
    <row r="35" spans="2:70" ht="13.5" customHeight="1" outlineLevel="1">
      <c r="E35" s="38">
        <f>SUM(E3:E34)</f>
        <v>15</v>
      </c>
      <c r="F35" s="38">
        <f>SUM(F3:F34)</f>
        <v>15</v>
      </c>
      <c r="G35" s="38" t="str">
        <f>COUNTIF(G3:G34,"v")&amp;"+"&amp;COUNTIF(G3:G34,"sz")</f>
        <v>4+0</v>
      </c>
      <c r="H35" s="38">
        <f>SUM(H3:H34)</f>
        <v>30</v>
      </c>
      <c r="K35" s="38">
        <f>SUM(K3:K34)</f>
        <v>11</v>
      </c>
      <c r="L35" s="38">
        <f>SUM(L3:L34)</f>
        <v>19</v>
      </c>
      <c r="M35" s="38" t="str">
        <f>COUNTIF(M3:M34,"v")&amp;"+"&amp;COUNTIF(M3:M34,"sz")</f>
        <v>4+0</v>
      </c>
      <c r="N35" s="38">
        <f>SUM(N3:N34)</f>
        <v>30</v>
      </c>
      <c r="Q35" s="38">
        <f>SUM(Q3:Q34)</f>
        <v>13</v>
      </c>
      <c r="R35" s="38">
        <f>SUM(R3:R34)</f>
        <v>17</v>
      </c>
      <c r="S35" s="38" t="str">
        <f>COUNTIF(S3:S34,"v")&amp;"+"&amp;COUNTIF(S3:S34,"sz")</f>
        <v>4+0</v>
      </c>
      <c r="T35" s="38">
        <f>SUM(T3:T34)</f>
        <v>30</v>
      </c>
      <c r="W35" s="38">
        <f>SUM(W3:W34)</f>
        <v>15</v>
      </c>
      <c r="X35" s="38">
        <f>SUM(X3:X34)</f>
        <v>15</v>
      </c>
      <c r="Y35" s="38" t="str">
        <f>COUNTIF(Y3:Y34,"v")&amp;"+"&amp;COUNTIF(Y3:Y34,"sz")</f>
        <v>3+1</v>
      </c>
      <c r="Z35" s="38">
        <f>SUM(Z3:Z34)</f>
        <v>30</v>
      </c>
      <c r="AC35" s="38">
        <f>SUM(AC3:AC34)</f>
        <v>15</v>
      </c>
      <c r="AD35" s="38">
        <f>SUM(AD3:AD34)</f>
        <v>15</v>
      </c>
      <c r="AE35" s="38" t="str">
        <f>COUNTIF(AE3:AE34,"v")&amp;"+"&amp;COUNTIF(AE3:AE34,"sz")</f>
        <v>2+2</v>
      </c>
      <c r="AF35" s="38">
        <f>SUM(AF3:AF34)</f>
        <v>30</v>
      </c>
      <c r="AJ35" s="38">
        <f>SUM(AJ3:AJ34)</f>
        <v>14</v>
      </c>
      <c r="AK35" s="38">
        <f>SUM(AK3:AK34)</f>
        <v>16</v>
      </c>
      <c r="AL35" s="38" t="str">
        <f>COUNTIF(AL3:AL34,"v")&amp;"+"&amp;COUNTIF(AL3:AL34,"sz")</f>
        <v>3+1</v>
      </c>
      <c r="AM35" s="38">
        <f>SUM(AM3:AM34)</f>
        <v>30</v>
      </c>
      <c r="AP35" s="38">
        <f>SUM(AP3:AP34)</f>
        <v>8</v>
      </c>
      <c r="AQ35" s="38">
        <f>SUM(AQ3:AQ34)</f>
        <v>17</v>
      </c>
      <c r="AR35" s="38" t="str">
        <f>COUNTIF(AR3:AR34,"v")&amp;"+"&amp;COUNTIF(AR3:AR34,"sz")</f>
        <v>2+1</v>
      </c>
      <c r="AS35" s="38">
        <f>SUM(AS3:AS34)</f>
        <v>25</v>
      </c>
      <c r="AV35" s="38">
        <f>SUM(AV3:AV34)</f>
        <v>4</v>
      </c>
      <c r="AW35" s="38">
        <f>SUM(AW3:AW34)</f>
        <v>12</v>
      </c>
      <c r="AX35" s="38" t="str">
        <f>COUNTIF(AX3:AX34,"v")&amp;"+"&amp;COUNTIF(AX3:AX34,"sz")</f>
        <v>0+1</v>
      </c>
      <c r="AY35" s="38">
        <f>SUM(AY3:AY34)</f>
        <v>24</v>
      </c>
      <c r="BB35" s="38">
        <f>SUM(BB3:BB34)</f>
        <v>6</v>
      </c>
      <c r="BC35" s="38">
        <f>SUM(BC3:BC34)</f>
        <v>12</v>
      </c>
      <c r="BD35" s="38" t="str">
        <f>COUNTIF(BD3:BD34,"v")&amp;"+"&amp;COUNTIF(BD3:BD34,"sz")</f>
        <v>1+1</v>
      </c>
      <c r="BE35" s="38">
        <f>SUM(BE3:BE34)</f>
        <v>26</v>
      </c>
      <c r="BH35" s="38">
        <f>SUM(BH3:BH34)</f>
        <v>0</v>
      </c>
      <c r="BI35" s="38">
        <f>SUM(BI3:BI34)</f>
        <v>30</v>
      </c>
      <c r="BJ35" s="38" t="str">
        <f>COUNTIF(BJ3:BJ34,"v")&amp;"+"&amp;COUNTIF(BJ3:BJ34,"sz")</f>
        <v>1+0</v>
      </c>
      <c r="BK35" s="38">
        <f>SUM(BK3:BK34)</f>
        <v>30</v>
      </c>
      <c r="BN35" s="45" t="s">
        <v>102</v>
      </c>
      <c r="BO35" s="44"/>
      <c r="BP35" s="44"/>
      <c r="BQ35" s="38">
        <f>SUM(F35,L35,R35,X35,AD35,AK35,AQ35,AW35,BC35,BI35)</f>
        <v>168</v>
      </c>
      <c r="BR35" s="1">
        <f t="shared" si="14"/>
        <v>0.56000000000000005</v>
      </c>
    </row>
    <row r="36" spans="2:70" ht="13.5" customHeight="1"/>
    <row r="37" spans="2:70" ht="18" customHeight="1">
      <c r="B37" s="114"/>
      <c r="C37" s="111"/>
      <c r="D37" s="111"/>
      <c r="E37" s="161" t="s">
        <v>355</v>
      </c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2" t="str">
        <f>"ea-arány: "&amp;BQ69&amp;"/"&amp;BQ69+BQ70&amp;"="&amp;ROUND(100*BQ69/(BQ69+BQ70),1)&amp;"% "</f>
        <v xml:space="preserve">ea-arány: 120/285=42,1% </v>
      </c>
    </row>
    <row r="38" spans="2:70" ht="13.5" customHeight="1" outlineLevel="1">
      <c r="B38" s="111"/>
      <c r="E38" s="76" t="s">
        <v>1</v>
      </c>
      <c r="F38" s="76"/>
      <c r="G38" s="76"/>
      <c r="H38" s="76"/>
      <c r="K38" s="110" t="s">
        <v>2</v>
      </c>
      <c r="L38" s="110"/>
      <c r="M38" s="110"/>
      <c r="N38" s="110"/>
      <c r="Q38" s="76" t="s">
        <v>3</v>
      </c>
      <c r="R38" s="76"/>
      <c r="S38" s="76"/>
      <c r="T38" s="76"/>
      <c r="W38" s="110" t="s">
        <v>4</v>
      </c>
      <c r="X38" s="110"/>
      <c r="Y38" s="110"/>
      <c r="Z38" s="110"/>
      <c r="AC38" s="76" t="s">
        <v>5</v>
      </c>
      <c r="AD38" s="76"/>
      <c r="AE38" s="76"/>
      <c r="AF38" s="76"/>
      <c r="AJ38" s="110" t="s">
        <v>6</v>
      </c>
      <c r="AK38" s="110"/>
      <c r="AL38" s="110"/>
      <c r="AM38" s="110"/>
      <c r="AP38" s="76" t="s">
        <v>7</v>
      </c>
      <c r="AQ38" s="76"/>
      <c r="AR38" s="76"/>
      <c r="AS38" s="76"/>
      <c r="AV38" s="110" t="s">
        <v>8</v>
      </c>
      <c r="AW38" s="110"/>
      <c r="AX38" s="110"/>
      <c r="AY38" s="110"/>
      <c r="BB38" s="76" t="s">
        <v>9</v>
      </c>
      <c r="BC38" s="76"/>
      <c r="BD38" s="76"/>
      <c r="BE38" s="76"/>
      <c r="BH38" s="110" t="s">
        <v>10</v>
      </c>
      <c r="BI38" s="110"/>
      <c r="BJ38" s="110"/>
      <c r="BK38" s="110"/>
      <c r="BN38" s="76" t="s">
        <v>11</v>
      </c>
      <c r="BO38" s="76" t="s">
        <v>12</v>
      </c>
      <c r="BP38" s="76" t="s">
        <v>13</v>
      </c>
      <c r="BQ38" s="76" t="s">
        <v>14</v>
      </c>
      <c r="BR38" s="76" t="s">
        <v>15</v>
      </c>
    </row>
    <row r="39" spans="2:70" ht="13.5" customHeight="1" outlineLevel="1">
      <c r="B39" s="106">
        <v>1</v>
      </c>
      <c r="C39" s="52"/>
      <c r="D39" s="140" t="s">
        <v>21</v>
      </c>
      <c r="E39" s="91" t="s">
        <v>195</v>
      </c>
      <c r="F39" s="35"/>
      <c r="G39" s="35"/>
      <c r="H39" s="35" t="s">
        <v>196</v>
      </c>
      <c r="I39" s="52"/>
      <c r="J39" s="140" t="s">
        <v>21</v>
      </c>
      <c r="K39" s="91" t="s">
        <v>18</v>
      </c>
      <c r="L39" s="35"/>
      <c r="M39" s="35"/>
      <c r="N39" s="35" t="s">
        <v>197</v>
      </c>
      <c r="O39" s="52"/>
      <c r="P39" s="52" t="str">
        <f t="shared" ref="P39:P68" ca="1" si="15">IF(OR(ISNUMBER(T:T),ISBLANK(T:T)),OFFSET(P39,-1,0),LEFT(T:T,2))</f>
        <v>LA</v>
      </c>
      <c r="Q39" s="91" t="s">
        <v>198</v>
      </c>
      <c r="R39" s="35"/>
      <c r="S39" s="35"/>
      <c r="T39" s="35" t="s">
        <v>199</v>
      </c>
      <c r="U39" s="52"/>
      <c r="V39" s="52" t="str">
        <f t="shared" ref="V39:V46" ca="1" si="16">IF(OR(ISNUMBER(Z:Z),ISBLANK(Z:Z)),OFFSET(V39,-1,0),LEFT(Z:Z,2))</f>
        <v>KO</v>
      </c>
      <c r="W39" s="91" t="s">
        <v>200</v>
      </c>
      <c r="X39" s="35"/>
      <c r="Y39" s="35"/>
      <c r="Z39" s="35" t="s">
        <v>201</v>
      </c>
      <c r="AA39" s="52"/>
      <c r="AB39" s="52" t="str">
        <f t="shared" ref="AB39:AB68" ca="1" si="17">IF(OR(ISNUMBER(AF:AF),ISBLANK(AF:AF)),OFFSET(AB39,-1,0),LEFT(AF:AF,2))</f>
        <v>IP</v>
      </c>
      <c r="AC39" s="91" t="s">
        <v>202</v>
      </c>
      <c r="AD39" s="35"/>
      <c r="AE39" s="35"/>
      <c r="AF39" s="35" t="s">
        <v>203</v>
      </c>
      <c r="AG39" s="52"/>
      <c r="AH39" s="52"/>
      <c r="AI39" s="52" t="str">
        <f t="shared" ref="AI39:AI68" ca="1" si="18">IF(OR(ISNUMBER(AM:AM),ISBLANK(AM:AM)),OFFSET(AI39,-1,0),LEFT(AM:AM,2))</f>
        <v>UI</v>
      </c>
      <c r="AJ39" s="91" t="s">
        <v>204</v>
      </c>
      <c r="AK39" s="35"/>
      <c r="AL39" s="35"/>
      <c r="AM39" s="35" t="s">
        <v>205</v>
      </c>
      <c r="AN39" s="52"/>
      <c r="AO39" s="52" t="str">
        <f t="shared" ref="AO39:AO68" ca="1" si="19">IF(OR(ISNUMBER(AS:AS),ISBLANK(AS:AS)),OFFSET(AO39,-1,0),LEFT(AS:AS,2))</f>
        <v>••</v>
      </c>
      <c r="AP39" s="100" t="s">
        <v>356</v>
      </c>
      <c r="AQ39" s="99"/>
      <c r="AR39" s="99"/>
      <c r="AS39" s="99" t="s">
        <v>357</v>
      </c>
      <c r="AT39" s="52"/>
      <c r="AU39" s="52" t="str">
        <f t="shared" ref="AU39:AU68" ca="1" si="20">IF(OR(ISNUMBER(AY:AY),ISBLANK(AY:AY)),OFFSET(AU39,-1,0),LEFT(AY:AY,2))</f>
        <v>••</v>
      </c>
      <c r="AV39" s="100" t="s">
        <v>358</v>
      </c>
      <c r="AW39" s="99"/>
      <c r="AX39" s="99"/>
      <c r="AY39" s="99" t="s">
        <v>359</v>
      </c>
      <c r="AZ39" s="52"/>
      <c r="BA39" s="52" t="str">
        <f t="shared" ref="BA39:BA68" ca="1" si="21">IF(OR(ISNUMBER(BE:BE),ISBLANK(BE:BE)),OFFSET(BA39,-1,0),LEFT(BE:BE,2))</f>
        <v>••</v>
      </c>
      <c r="BB39" s="100" t="s">
        <v>360</v>
      </c>
      <c r="BC39" s="99"/>
      <c r="BD39" s="99"/>
      <c r="BE39" s="99" t="s">
        <v>361</v>
      </c>
      <c r="BF39" s="52"/>
      <c r="BG39" s="52" t="str">
        <f t="shared" ref="BG39:BG68" ca="1" si="22">IF(OR(ISNUMBER(BK:BK),ISBLANK(BK:BK)),OFFSET(BG39,-1,0),LEFT(BK:BK,2))</f>
        <v>••</v>
      </c>
      <c r="BH39" s="98" t="s">
        <v>30</v>
      </c>
      <c r="BI39" s="34"/>
      <c r="BJ39" s="34"/>
      <c r="BK39" s="34" t="s">
        <v>362</v>
      </c>
      <c r="BL39" s="52"/>
      <c r="BM39" s="51">
        <v>1</v>
      </c>
      <c r="BN39" s="75" t="s">
        <v>19</v>
      </c>
      <c r="BO39" s="74">
        <f ca="1">SUM(COUNTIF(OFFSET(BO39,-OFFSET(BO39,0,-2)+1,-COLUMNS($D:BO)+1,30,1),BN:BN),
COUNTIF(OFFSET(BO39,-OFFSET(BO39,0,-2)+1,-COLUMNS($P:BO)+1,30,1),BN:BN),
COUNTIF(OFFSET(BO39,-OFFSET(BO39,0,-2)+1,-COLUMNS($AB:BO)+1,30,1),BN:BN),
COUNTIF(OFFSET(BO39,-OFFSET(BO39,0,-2)+1,-COLUMNS($AO:BO)+1,30,1),BN:BN),
COUNTIF(OFFSET(BO39,-OFFSET(BO39,0,-2)+1,-COLUMNS($BA:BO)+1,30,1),BN:BN),)</f>
        <v>6</v>
      </c>
      <c r="BP39" s="74">
        <f ca="1">SUM(COUNTIF(OFFSET(BP39,-OFFSET(BP39,0,-3)+1,-COLUMNS($J:BP)+1,30,1),BN:BN),
COUNTIF(OFFSET(BP39,-OFFSET(BP39,0,-3)+1,-COLUMNS($V:BP)+1,30,1),BN:BN),
COUNTIF(OFFSET(BP39,-OFFSET(BP39,0,-3)+1,-COLUMNS($AI:BP)+1,30,1),BN:BN),
COUNTIF(OFFSET(BP39,-OFFSET(BP39,0,-3)+1,-COLUMNS($AU:BP)+1,30,1),BN:BN),
COUNTIF(OFFSET(BP39,-OFFSET(BP39,0,-3)+1,-COLUMNS($BG:BP)+1,30,1),BN:BN),)</f>
        <v>2</v>
      </c>
      <c r="BQ39" s="40">
        <f ca="1">SUM(COUNTIF(OFFSET(BQ39,-OFFSET(BQ39,0,-4)+1,-COLUMNS($D:BQ)+1,30,1),BN:BN),COUNTIF(OFFSET(BQ39,-OFFSET(BQ39,0,-4)+1,-COLUMNS($J:BQ)+1,30,1),BN:BN),COUNTIF(OFFSET(BQ39,-OFFSET(BQ39,0,-4)+1,-COLUMNS($P:BQ)+1,30,1),BN:BN),COUNTIF(OFFSET(BQ39,-OFFSET(BQ39,0,-4)+1,-COLUMNS($V:BQ)+1,30,1),BN:BN),COUNTIF(OFFSET(BQ39,-OFFSET(BQ39,0,-4)+1,-COLUMNS($AB:BQ)+1,30,1),BN:BN),COUNTIF(OFFSET(BQ39,-OFFSET(BQ39,0,-4)+1,-COLUMNS($AI:BQ)+1,30,1),BN:BN),COUNTIF(OFFSET(BQ39,-OFFSET(BQ39,0,-4)+1,-COLUMNS($AO:BQ)+1,30,1),BN:BN),COUNTIF(OFFSET(BQ39,-OFFSET(BQ39,0,-4)+1,-COLUMNS($AU:BQ)+1,30,1),BN:BN),COUNTIF(OFFSET(BQ39,-OFFSET(BQ39,0,-4)+1,-COLUMNS($BA:BQ)+1,30,1),BN:BN),COUNTIF(OFFSET(BQ39,-OFFSET(BQ39,0,-4)+1,-COLUMNS($BG:BQ)+1,30,1),BN:BN),)</f>
        <v>8</v>
      </c>
      <c r="BR39" s="73">
        <f t="shared" ref="BR39:BR58" ca="1" si="23">BQ:BQ/300</f>
        <v>2.6666666666666668E-2</v>
      </c>
    </row>
    <row r="40" spans="2:70" ht="13.5" customHeight="1" outlineLevel="1">
      <c r="B40" s="106">
        <v>2</v>
      </c>
      <c r="C40" s="52"/>
      <c r="D40" s="140" t="s">
        <v>21</v>
      </c>
      <c r="E40" s="40">
        <v>0</v>
      </c>
      <c r="F40" s="40">
        <v>5</v>
      </c>
      <c r="G40" s="40" t="s">
        <v>121</v>
      </c>
      <c r="H40" s="40">
        <v>5</v>
      </c>
      <c r="I40" s="52"/>
      <c r="J40" s="140" t="s">
        <v>21</v>
      </c>
      <c r="K40" s="40">
        <v>0</v>
      </c>
      <c r="L40" s="40">
        <v>6</v>
      </c>
      <c r="M40" s="40" t="s">
        <v>121</v>
      </c>
      <c r="N40" s="40">
        <v>6</v>
      </c>
      <c r="O40" s="52"/>
      <c r="P40" s="52" t="str">
        <f t="shared" ca="1" si="15"/>
        <v>LA</v>
      </c>
      <c r="Q40" s="40">
        <v>0</v>
      </c>
      <c r="R40" s="40">
        <v>6</v>
      </c>
      <c r="S40" s="40" t="s">
        <v>121</v>
      </c>
      <c r="T40" s="40">
        <v>6</v>
      </c>
      <c r="U40" s="52"/>
      <c r="V40" s="52" t="str">
        <f t="shared" ca="1" si="16"/>
        <v>KO</v>
      </c>
      <c r="W40" s="40">
        <v>0</v>
      </c>
      <c r="X40" s="40">
        <v>6</v>
      </c>
      <c r="Y40" s="40" t="s">
        <v>121</v>
      </c>
      <c r="Z40" s="40">
        <v>6</v>
      </c>
      <c r="AA40" s="52"/>
      <c r="AB40" s="52" t="str">
        <f t="shared" ca="1" si="17"/>
        <v>IP</v>
      </c>
      <c r="AC40" s="40">
        <v>0</v>
      </c>
      <c r="AD40" s="40">
        <v>6</v>
      </c>
      <c r="AE40" s="40" t="s">
        <v>121</v>
      </c>
      <c r="AF40" s="40">
        <v>6</v>
      </c>
      <c r="AG40" s="52"/>
      <c r="AH40" s="52"/>
      <c r="AI40" s="52" t="str">
        <f t="shared" ca="1" si="18"/>
        <v>UI</v>
      </c>
      <c r="AJ40" s="40">
        <v>0</v>
      </c>
      <c r="AK40" s="40">
        <v>6</v>
      </c>
      <c r="AL40" s="40" t="s">
        <v>121</v>
      </c>
      <c r="AM40" s="40">
        <v>6</v>
      </c>
      <c r="AN40" s="52"/>
      <c r="AO40" s="52" t="str">
        <f t="shared" ca="1" si="19"/>
        <v>••</v>
      </c>
      <c r="AP40" s="97">
        <v>0</v>
      </c>
      <c r="AQ40" s="97">
        <v>6</v>
      </c>
      <c r="AR40" s="97" t="s">
        <v>121</v>
      </c>
      <c r="AS40" s="97">
        <v>6</v>
      </c>
      <c r="AT40" s="52"/>
      <c r="AU40" s="52" t="str">
        <f t="shared" ca="1" si="20"/>
        <v>••</v>
      </c>
      <c r="AV40" s="97">
        <v>0</v>
      </c>
      <c r="AW40" s="97">
        <v>6</v>
      </c>
      <c r="AX40" s="97" t="s">
        <v>121</v>
      </c>
      <c r="AY40" s="97">
        <v>6</v>
      </c>
      <c r="AZ40" s="52"/>
      <c r="BA40" s="52" t="str">
        <f t="shared" ca="1" si="21"/>
        <v>••</v>
      </c>
      <c r="BB40" s="97">
        <v>0</v>
      </c>
      <c r="BC40" s="97">
        <v>6</v>
      </c>
      <c r="BD40" s="97" t="s">
        <v>121</v>
      </c>
      <c r="BE40" s="97">
        <v>6</v>
      </c>
      <c r="BF40" s="52"/>
      <c r="BG40" s="52" t="str">
        <f t="shared" ca="1" si="22"/>
        <v>••</v>
      </c>
      <c r="BH40" s="39">
        <v>0</v>
      </c>
      <c r="BI40" s="39">
        <v>30</v>
      </c>
      <c r="BJ40" s="39" t="s">
        <v>31</v>
      </c>
      <c r="BK40" s="39">
        <v>30</v>
      </c>
      <c r="BL40" s="52"/>
      <c r="BM40" s="51">
        <v>2</v>
      </c>
      <c r="BN40" s="75" t="s">
        <v>24</v>
      </c>
      <c r="BO40" s="74">
        <f ca="1">SUM(COUNTIF(OFFSET(BO40,-OFFSET(BO40,0,-2)+1,-COLUMNS($D:BO)+1,30,1),BN:BN),
COUNTIF(OFFSET(BO40,-OFFSET(BO40,0,-2)+1,-COLUMNS($P:BO)+1,30,1),BN:BN),
COUNTIF(OFFSET(BO40,-OFFSET(BO40,0,-2)+1,-COLUMNS($AB:BO)+1,30,1),BN:BN),
COUNTIF(OFFSET(BO40,-OFFSET(BO40,0,-2)+1,-COLUMNS($AO:BO)+1,30,1),BN:BN),
COUNTIF(OFFSET(BO40,-OFFSET(BO40,0,-2)+1,-COLUMNS($BA:BO)+1,30,1),BN:BN),)</f>
        <v>2</v>
      </c>
      <c r="BP40" s="74">
        <f ca="1">SUM(COUNTIF(OFFSET(BP40,-OFFSET(BP40,0,-3)+1,-COLUMNS($J:BP)+1,30,1),BN:BN),
COUNTIF(OFFSET(BP40,-OFFSET(BP40,0,-3)+1,-COLUMNS($V:BP)+1,30,1),BN:BN),
COUNTIF(OFFSET(BP40,-OFFSET(BP40,0,-3)+1,-COLUMNS($AI:BP)+1,30,1),BN:BN),
COUNTIF(OFFSET(BP40,-OFFSET(BP40,0,-3)+1,-COLUMNS($AU:BP)+1,30,1),BN:BN),
COUNTIF(OFFSET(BP40,-OFFSET(BP40,0,-3)+1,-COLUMNS($BG:BP)+1,30,1),BN:BN),)</f>
        <v>6</v>
      </c>
      <c r="BQ40" s="40">
        <f ca="1">SUM(COUNTIF(OFFSET(BQ40,-OFFSET(BQ40,0,-4)+1,-COLUMNS($D:BQ)+1,30,1),BN:BN),COUNTIF(OFFSET(BQ40,-OFFSET(BQ40,0,-4)+1,-COLUMNS($J:BQ)+1,30,1),BN:BN),COUNTIF(OFFSET(BQ40,-OFFSET(BQ40,0,-4)+1,-COLUMNS($P:BQ)+1,30,1),BN:BN),COUNTIF(OFFSET(BQ40,-OFFSET(BQ40,0,-4)+1,-COLUMNS($V:BQ)+1,30,1),BN:BN),COUNTIF(OFFSET(BQ40,-OFFSET(BQ40,0,-4)+1,-COLUMNS($AB:BQ)+1,30,1),BN:BN),COUNTIF(OFFSET(BQ40,-OFFSET(BQ40,0,-4)+1,-COLUMNS($AI:BQ)+1,30,1),BN:BN),COUNTIF(OFFSET(BQ40,-OFFSET(BQ40,0,-4)+1,-COLUMNS($AO:BQ)+1,30,1),BN:BN),COUNTIF(OFFSET(BQ40,-OFFSET(BQ40,0,-4)+1,-COLUMNS($AU:BQ)+1,30,1),BN:BN),COUNTIF(OFFSET(BQ40,-OFFSET(BQ40,0,-4)+1,-COLUMNS($BA:BQ)+1,30,1),BN:BN),COUNTIF(OFFSET(BQ40,-OFFSET(BQ40,0,-4)+1,-COLUMNS($BG:BQ)+1,30,1),BN:BN),)</f>
        <v>8</v>
      </c>
      <c r="BR40" s="73">
        <f t="shared" ca="1" si="23"/>
        <v>2.6666666666666668E-2</v>
      </c>
    </row>
    <row r="41" spans="2:70" ht="13.5" customHeight="1" outlineLevel="1">
      <c r="B41" s="106">
        <v>3</v>
      </c>
      <c r="C41" s="52"/>
      <c r="D41" s="140" t="s">
        <v>21</v>
      </c>
      <c r="E41" s="40"/>
      <c r="F41" s="40"/>
      <c r="G41" s="40"/>
      <c r="H41" s="40"/>
      <c r="I41" s="52"/>
      <c r="J41" s="140" t="s">
        <v>21</v>
      </c>
      <c r="K41" s="40"/>
      <c r="L41" s="40"/>
      <c r="M41" s="40"/>
      <c r="N41" s="40"/>
      <c r="O41" s="52"/>
      <c r="P41" s="52" t="str">
        <f t="shared" ca="1" si="15"/>
        <v>LA</v>
      </c>
      <c r="Q41" s="40"/>
      <c r="R41" s="40"/>
      <c r="S41" s="40"/>
      <c r="T41" s="40"/>
      <c r="U41" s="52"/>
      <c r="V41" s="52" t="str">
        <f t="shared" ca="1" si="16"/>
        <v>KO</v>
      </c>
      <c r="W41" s="40"/>
      <c r="X41" s="40"/>
      <c r="Y41" s="40"/>
      <c r="Z41" s="40"/>
      <c r="AA41" s="52"/>
      <c r="AB41" s="52" t="str">
        <f t="shared" ca="1" si="17"/>
        <v>IP</v>
      </c>
      <c r="AC41" s="40"/>
      <c r="AD41" s="40"/>
      <c r="AE41" s="40"/>
      <c r="AF41" s="40"/>
      <c r="AG41" s="52"/>
      <c r="AH41" s="52"/>
      <c r="AI41" s="52" t="str">
        <f t="shared" ca="1" si="18"/>
        <v>UI</v>
      </c>
      <c r="AJ41" s="40"/>
      <c r="AK41" s="40"/>
      <c r="AL41" s="40"/>
      <c r="AM41" s="40"/>
      <c r="AN41" s="52"/>
      <c r="AO41" s="52" t="str">
        <f t="shared" ca="1" si="19"/>
        <v>••</v>
      </c>
      <c r="AP41" s="97"/>
      <c r="AQ41" s="97"/>
      <c r="AR41" s="97"/>
      <c r="AS41" s="97"/>
      <c r="AT41" s="52"/>
      <c r="AU41" s="52" t="str">
        <f t="shared" ca="1" si="20"/>
        <v>••</v>
      </c>
      <c r="AV41" s="97"/>
      <c r="AW41" s="97"/>
      <c r="AX41" s="97"/>
      <c r="AY41" s="97"/>
      <c r="AZ41" s="52"/>
      <c r="BA41" s="52" t="str">
        <f t="shared" ca="1" si="21"/>
        <v>••</v>
      </c>
      <c r="BB41" s="97"/>
      <c r="BC41" s="97"/>
      <c r="BD41" s="97"/>
      <c r="BE41" s="97"/>
      <c r="BF41" s="52"/>
      <c r="BG41" s="52" t="str">
        <f t="shared" ca="1" si="22"/>
        <v>••</v>
      </c>
      <c r="BH41" s="39"/>
      <c r="BI41" s="39"/>
      <c r="BJ41" s="39"/>
      <c r="BK41" s="39"/>
      <c r="BL41" s="52"/>
      <c r="BM41" s="51">
        <v>3</v>
      </c>
      <c r="BN41" s="75" t="s">
        <v>26</v>
      </c>
      <c r="BO41" s="74">
        <f ca="1">SUM(COUNTIF(OFFSET(BO41,-OFFSET(BO41,0,-2)+1,-COLUMNS($D:BO)+1,30,1),BN:BN),
COUNTIF(OFFSET(BO41,-OFFSET(BO41,0,-2)+1,-COLUMNS($P:BO)+1,30,1),BN:BN),
COUNTIF(OFFSET(BO41,-OFFSET(BO41,0,-2)+1,-COLUMNS($AB:BO)+1,30,1),BN:BN),
COUNTIF(OFFSET(BO41,-OFFSET(BO41,0,-2)+1,-COLUMNS($AO:BO)+1,30,1),BN:BN),
COUNTIF(OFFSET(BO41,-OFFSET(BO41,0,-2)+1,-COLUMNS($BA:BO)+1,30,1),BN:BN),)</f>
        <v>6</v>
      </c>
      <c r="BP41" s="74">
        <f ca="1">SUM(COUNTIF(OFFSET(BP41,-OFFSET(BP41,0,-3)+1,-COLUMNS($J:BP)+1,30,1),BN:BN),
COUNTIF(OFFSET(BP41,-OFFSET(BP41,0,-3)+1,-COLUMNS($V:BP)+1,30,1),BN:BN),
COUNTIF(OFFSET(BP41,-OFFSET(BP41,0,-3)+1,-COLUMNS($AI:BP)+1,30,1),BN:BN),
COUNTIF(OFFSET(BP41,-OFFSET(BP41,0,-3)+1,-COLUMNS($AU:BP)+1,30,1),BN:BN),
COUNTIF(OFFSET(BP41,-OFFSET(BP41,0,-3)+1,-COLUMNS($BG:BP)+1,30,1),BN:BN),)</f>
        <v>2</v>
      </c>
      <c r="BQ41" s="40">
        <f ca="1">SUM(COUNTIF(OFFSET(BQ41,-OFFSET(BQ41,0,-4)+1,-COLUMNS($D:BQ)+1,30,1),BN:BN),COUNTIF(OFFSET(BQ41,-OFFSET(BQ41,0,-4)+1,-COLUMNS($J:BQ)+1,30,1),BN:BN),COUNTIF(OFFSET(BQ41,-OFFSET(BQ41,0,-4)+1,-COLUMNS($P:BQ)+1,30,1),BN:BN),COUNTIF(OFFSET(BQ41,-OFFSET(BQ41,0,-4)+1,-COLUMNS($V:BQ)+1,30,1),BN:BN),COUNTIF(OFFSET(BQ41,-OFFSET(BQ41,0,-4)+1,-COLUMNS($AB:BQ)+1,30,1),BN:BN),COUNTIF(OFFSET(BQ41,-OFFSET(BQ41,0,-4)+1,-COLUMNS($AI:BQ)+1,30,1),BN:BN),COUNTIF(OFFSET(BQ41,-OFFSET(BQ41,0,-4)+1,-COLUMNS($AO:BQ)+1,30,1),BN:BN),COUNTIF(OFFSET(BQ41,-OFFSET(BQ41,0,-4)+1,-COLUMNS($AU:BQ)+1,30,1),BN:BN),COUNTIF(OFFSET(BQ41,-OFFSET(BQ41,0,-4)+1,-COLUMNS($BA:BQ)+1,30,1),BN:BN),COUNTIF(OFFSET(BQ41,-OFFSET(BQ41,0,-4)+1,-COLUMNS($BG:BQ)+1,30,1),BN:BN),)</f>
        <v>8</v>
      </c>
      <c r="BR41" s="73">
        <f t="shared" ca="1" si="23"/>
        <v>2.6666666666666668E-2</v>
      </c>
    </row>
    <row r="42" spans="2:70" ht="13.5" customHeight="1" outlineLevel="1">
      <c r="B42" s="106">
        <v>4</v>
      </c>
      <c r="C42" s="52"/>
      <c r="D42" s="140" t="s">
        <v>21</v>
      </c>
      <c r="E42" s="40"/>
      <c r="F42" s="40"/>
      <c r="G42" s="40"/>
      <c r="H42" s="40"/>
      <c r="I42" s="52"/>
      <c r="J42" s="140" t="s">
        <v>21</v>
      </c>
      <c r="K42" s="40"/>
      <c r="L42" s="40"/>
      <c r="M42" s="40"/>
      <c r="N42" s="40"/>
      <c r="O42" s="52"/>
      <c r="P42" s="52" t="str">
        <f t="shared" ca="1" si="15"/>
        <v>LA</v>
      </c>
      <c r="Q42" s="40"/>
      <c r="R42" s="40"/>
      <c r="S42" s="40"/>
      <c r="T42" s="40"/>
      <c r="U42" s="52"/>
      <c r="V42" s="52" t="str">
        <f t="shared" ca="1" si="16"/>
        <v>KO</v>
      </c>
      <c r="W42" s="40"/>
      <c r="X42" s="40"/>
      <c r="Y42" s="40"/>
      <c r="Z42" s="40"/>
      <c r="AA42" s="52"/>
      <c r="AB42" s="52" t="str">
        <f t="shared" ca="1" si="17"/>
        <v>IP</v>
      </c>
      <c r="AC42" s="40"/>
      <c r="AD42" s="40"/>
      <c r="AE42" s="40"/>
      <c r="AF42" s="40"/>
      <c r="AG42" s="52"/>
      <c r="AH42" s="52"/>
      <c r="AI42" s="52" t="str">
        <f t="shared" ca="1" si="18"/>
        <v>UI</v>
      </c>
      <c r="AJ42" s="40"/>
      <c r="AK42" s="40"/>
      <c r="AL42" s="40"/>
      <c r="AM42" s="40"/>
      <c r="AN42" s="52"/>
      <c r="AO42" s="52" t="str">
        <f t="shared" ca="1" si="19"/>
        <v>••</v>
      </c>
      <c r="AP42" s="97"/>
      <c r="AQ42" s="97"/>
      <c r="AR42" s="97"/>
      <c r="AS42" s="97"/>
      <c r="AT42" s="52"/>
      <c r="AU42" s="52" t="str">
        <f t="shared" ca="1" si="20"/>
        <v>••</v>
      </c>
      <c r="AV42" s="97"/>
      <c r="AW42" s="97"/>
      <c r="AX42" s="97"/>
      <c r="AY42" s="97"/>
      <c r="AZ42" s="52"/>
      <c r="BA42" s="52" t="str">
        <f t="shared" ca="1" si="21"/>
        <v>••</v>
      </c>
      <c r="BB42" s="97"/>
      <c r="BC42" s="97"/>
      <c r="BD42" s="97"/>
      <c r="BE42" s="97"/>
      <c r="BF42" s="52"/>
      <c r="BG42" s="52" t="str">
        <f t="shared" ca="1" si="22"/>
        <v>••</v>
      </c>
      <c r="BH42" s="39"/>
      <c r="BI42" s="39"/>
      <c r="BJ42" s="39"/>
      <c r="BK42" s="39"/>
      <c r="BL42" s="52"/>
      <c r="BM42" s="51">
        <v>4</v>
      </c>
      <c r="BN42" s="75" t="s">
        <v>35</v>
      </c>
      <c r="BO42" s="74">
        <f ca="1">SUM(COUNTIF(OFFSET(BO42,-OFFSET(BO42,0,-2)+1,-COLUMNS($D:BO)+1,30,1),BN:BN),
COUNTIF(OFFSET(BO42,-OFFSET(BO42,0,-2)+1,-COLUMNS($P:BO)+1,30,1),BN:BN),
COUNTIF(OFFSET(BO42,-OFFSET(BO42,0,-2)+1,-COLUMNS($AB:BO)+1,30,1),BN:BN),
COUNTIF(OFFSET(BO42,-OFFSET(BO42,0,-2)+1,-COLUMNS($AO:BO)+1,30,1),BN:BN),
COUNTIF(OFFSET(BO42,-OFFSET(BO42,0,-2)+1,-COLUMNS($BA:BO)+1,30,1),BN:BN),)</f>
        <v>2</v>
      </c>
      <c r="BP42" s="74">
        <f ca="1">SUM(COUNTIF(OFFSET(BP42,-OFFSET(BP42,0,-3)+1,-COLUMNS($J:BP)+1,30,1),BN:BN),
COUNTIF(OFFSET(BP42,-OFFSET(BP42,0,-3)+1,-COLUMNS($V:BP)+1,30,1),BN:BN),
COUNTIF(OFFSET(BP42,-OFFSET(BP42,0,-3)+1,-COLUMNS($AI:BP)+1,30,1),BN:BN),
COUNTIF(OFFSET(BP42,-OFFSET(BP42,0,-3)+1,-COLUMNS($AU:BP)+1,30,1),BN:BN),
COUNTIF(OFFSET(BP42,-OFFSET(BP42,0,-3)+1,-COLUMNS($BG:BP)+1,30,1),BN:BN),)</f>
        <v>6</v>
      </c>
      <c r="BQ42" s="40">
        <f ca="1">SUM(COUNTIF(OFFSET(BQ42,-OFFSET(BQ42,0,-4)+1,-COLUMNS($D:BQ)+1,30,1),BN:BN),COUNTIF(OFFSET(BQ42,-OFFSET(BQ42,0,-4)+1,-COLUMNS($J:BQ)+1,30,1),BN:BN),COUNTIF(OFFSET(BQ42,-OFFSET(BQ42,0,-4)+1,-COLUMNS($P:BQ)+1,30,1),BN:BN),COUNTIF(OFFSET(BQ42,-OFFSET(BQ42,0,-4)+1,-COLUMNS($V:BQ)+1,30,1),BN:BN),COUNTIF(OFFSET(BQ42,-OFFSET(BQ42,0,-4)+1,-COLUMNS($AB:BQ)+1,30,1),BN:BN),COUNTIF(OFFSET(BQ42,-OFFSET(BQ42,0,-4)+1,-COLUMNS($AI:BQ)+1,30,1),BN:BN),COUNTIF(OFFSET(BQ42,-OFFSET(BQ42,0,-4)+1,-COLUMNS($AO:BQ)+1,30,1),BN:BN),COUNTIF(OFFSET(BQ42,-OFFSET(BQ42,0,-4)+1,-COLUMNS($AU:BQ)+1,30,1),BN:BN),COUNTIF(OFFSET(BQ42,-OFFSET(BQ42,0,-4)+1,-COLUMNS($BA:BQ)+1,30,1),BN:BN),COUNTIF(OFFSET(BQ42,-OFFSET(BQ42,0,-4)+1,-COLUMNS($BG:BQ)+1,30,1),BN:BN),)</f>
        <v>8</v>
      </c>
      <c r="BR42" s="73">
        <f t="shared" ca="1" si="23"/>
        <v>2.6666666666666668E-2</v>
      </c>
    </row>
    <row r="43" spans="2:70" ht="13.5" customHeight="1" outlineLevel="1">
      <c r="B43" s="106">
        <v>5</v>
      </c>
      <c r="C43" s="52"/>
      <c r="D43" s="140" t="s">
        <v>21</v>
      </c>
      <c r="E43" s="40"/>
      <c r="F43" s="40"/>
      <c r="G43" s="40"/>
      <c r="H43" s="40"/>
      <c r="I43" s="52"/>
      <c r="J43" s="140" t="s">
        <v>21</v>
      </c>
      <c r="K43" s="40"/>
      <c r="L43" s="40"/>
      <c r="M43" s="40"/>
      <c r="N43" s="40"/>
      <c r="O43" s="52"/>
      <c r="P43" s="52" t="str">
        <f t="shared" ca="1" si="15"/>
        <v>LA</v>
      </c>
      <c r="Q43" s="40"/>
      <c r="R43" s="40"/>
      <c r="S43" s="40"/>
      <c r="T43" s="40"/>
      <c r="U43" s="52"/>
      <c r="V43" s="52" t="str">
        <f t="shared" ca="1" si="16"/>
        <v>KO</v>
      </c>
      <c r="W43" s="40"/>
      <c r="X43" s="40"/>
      <c r="Y43" s="40"/>
      <c r="Z43" s="40"/>
      <c r="AA43" s="52"/>
      <c r="AB43" s="52" t="str">
        <f t="shared" ca="1" si="17"/>
        <v>IP</v>
      </c>
      <c r="AC43" s="142" t="s">
        <v>214</v>
      </c>
      <c r="AD43" s="40"/>
      <c r="AE43" s="40" t="s">
        <v>46</v>
      </c>
      <c r="AF43" s="40"/>
      <c r="AG43" s="52"/>
      <c r="AH43" s="52"/>
      <c r="AI43" s="52" t="str">
        <f t="shared" ca="1" si="18"/>
        <v>UI</v>
      </c>
      <c r="AJ43" s="142" t="s">
        <v>215</v>
      </c>
      <c r="AK43" s="40"/>
      <c r="AL43" s="40" t="s">
        <v>46</v>
      </c>
      <c r="AM43" s="40"/>
      <c r="AN43" s="52"/>
      <c r="AO43" s="52" t="str">
        <f t="shared" ca="1" si="19"/>
        <v>••</v>
      </c>
      <c r="AP43" s="97"/>
      <c r="AQ43" s="97"/>
      <c r="AR43" s="97"/>
      <c r="AS43" s="97"/>
      <c r="AT43" s="52"/>
      <c r="AU43" s="52" t="str">
        <f t="shared" ca="1" si="20"/>
        <v>••</v>
      </c>
      <c r="AV43" s="97"/>
      <c r="AW43" s="97"/>
      <c r="AX43" s="97"/>
      <c r="AY43" s="97"/>
      <c r="AZ43" s="52"/>
      <c r="BA43" s="52" t="str">
        <f t="shared" ca="1" si="21"/>
        <v>••</v>
      </c>
      <c r="BB43" s="97"/>
      <c r="BC43" s="97"/>
      <c r="BD43" s="97"/>
      <c r="BE43" s="97"/>
      <c r="BF43" s="52"/>
      <c r="BG43" s="52" t="str">
        <f t="shared" ca="1" si="22"/>
        <v>••</v>
      </c>
      <c r="BH43" s="39"/>
      <c r="BI43" s="39"/>
      <c r="BJ43" s="39"/>
      <c r="BK43" s="39"/>
      <c r="BL43" s="52"/>
      <c r="BM43" s="51">
        <v>5</v>
      </c>
      <c r="BN43" s="75" t="s">
        <v>21</v>
      </c>
      <c r="BO43" s="74">
        <f ca="1">SUM(COUNTIF(OFFSET(BO43,-OFFSET(BO43,0,-2)+1,-COLUMNS($D:BO)+1,30,1),BN:BN),
COUNTIF(OFFSET(BO43,-OFFSET(BO43,0,-2)+1,-COLUMNS($P:BO)+1,30,1),BN:BN),
COUNTIF(OFFSET(BO43,-OFFSET(BO43,0,-2)+1,-COLUMNS($AB:BO)+1,30,1),BN:BN),
COUNTIF(OFFSET(BO43,-OFFSET(BO43,0,-2)+1,-COLUMNS($AO:BO)+1,30,1),BN:BN),
COUNTIF(OFFSET(BO43,-OFFSET(BO43,0,-2)+1,-COLUMNS($BA:BO)+1,30,1),BN:BN),)</f>
        <v>7</v>
      </c>
      <c r="BP43" s="74">
        <f ca="1">SUM(COUNTIF(OFFSET(BP43,-OFFSET(BP43,0,-3)+1,-COLUMNS($J:BP)+1,30,1),BN:BN),
COUNTIF(OFFSET(BP43,-OFFSET(BP43,0,-3)+1,-COLUMNS($V:BP)+1,30,1),BN:BN),
COUNTIF(OFFSET(BP43,-OFFSET(BP43,0,-3)+1,-COLUMNS($AI:BP)+1,30,1),BN:BN),
COUNTIF(OFFSET(BP43,-OFFSET(BP43,0,-3)+1,-COLUMNS($AU:BP)+1,30,1),BN:BN),
COUNTIF(OFFSET(BP43,-OFFSET(BP43,0,-3)+1,-COLUMNS($BG:BP)+1,30,1),BN:BN),)</f>
        <v>8</v>
      </c>
      <c r="BQ43" s="40">
        <f ca="1">SUM(COUNTIF(OFFSET(BQ43,-OFFSET(BQ43,0,-4)+1,-COLUMNS($D:BQ)+1,30,1),BN:BN),COUNTIF(OFFSET(BQ43,-OFFSET(BQ43,0,-4)+1,-COLUMNS($J:BQ)+1,30,1),BN:BN),COUNTIF(OFFSET(BQ43,-OFFSET(BQ43,0,-4)+1,-COLUMNS($P:BQ)+1,30,1),BN:BN),COUNTIF(OFFSET(BQ43,-OFFSET(BQ43,0,-4)+1,-COLUMNS($V:BQ)+1,30,1),BN:BN),COUNTIF(OFFSET(BQ43,-OFFSET(BQ43,0,-4)+1,-COLUMNS($AB:BQ)+1,30,1),BN:BN),COUNTIF(OFFSET(BQ43,-OFFSET(BQ43,0,-4)+1,-COLUMNS($AI:BQ)+1,30,1),BN:BN),COUNTIF(OFFSET(BQ43,-OFFSET(BQ43,0,-4)+1,-COLUMNS($AO:BQ)+1,30,1),BN:BN),COUNTIF(OFFSET(BQ43,-OFFSET(BQ43,0,-4)+1,-COLUMNS($AU:BQ)+1,30,1),BN:BN),COUNTIF(OFFSET(BQ43,-OFFSET(BQ43,0,-4)+1,-COLUMNS($BA:BQ)+1,30,1),BN:BN),COUNTIF(OFFSET(BQ43,-OFFSET(BQ43,0,-4)+1,-COLUMNS($BG:BQ)+1,30,1),BN:BN),)</f>
        <v>15</v>
      </c>
      <c r="BR43" s="73">
        <f t="shared" ca="1" si="23"/>
        <v>0.05</v>
      </c>
    </row>
    <row r="44" spans="2:70" ht="13.5" customHeight="1" outlineLevel="1">
      <c r="B44" s="106">
        <v>6</v>
      </c>
      <c r="C44" s="52"/>
      <c r="D44" s="140" t="s">
        <v>21</v>
      </c>
      <c r="E44" s="91" t="s">
        <v>216</v>
      </c>
      <c r="F44" s="35"/>
      <c r="G44" s="35"/>
      <c r="H44" s="35" t="s">
        <v>217</v>
      </c>
      <c r="I44" s="52"/>
      <c r="J44" s="140" t="s">
        <v>21</v>
      </c>
      <c r="K44" s="40"/>
      <c r="L44" s="40"/>
      <c r="M44" s="40"/>
      <c r="N44" s="40"/>
      <c r="O44" s="52"/>
      <c r="P44" s="52" t="str">
        <f t="shared" ca="1" si="15"/>
        <v>LA</v>
      </c>
      <c r="Q44" s="40"/>
      <c r="R44" s="40"/>
      <c r="S44" s="40"/>
      <c r="T44" s="40"/>
      <c r="U44" s="52"/>
      <c r="V44" s="52" t="str">
        <f t="shared" ca="1" si="16"/>
        <v>KO</v>
      </c>
      <c r="W44" s="40"/>
      <c r="X44" s="40"/>
      <c r="Y44" s="40"/>
      <c r="Z44" s="40"/>
      <c r="AA44" s="52"/>
      <c r="AB44" s="52" t="str">
        <f t="shared" ca="1" si="17"/>
        <v>IP</v>
      </c>
      <c r="AC44" s="40"/>
      <c r="AD44" s="141" t="s">
        <v>218</v>
      </c>
      <c r="AE44" s="40"/>
      <c r="AF44" s="40"/>
      <c r="AG44" s="52"/>
      <c r="AH44" s="52"/>
      <c r="AI44" s="52" t="str">
        <f t="shared" ca="1" si="18"/>
        <v>UI</v>
      </c>
      <c r="AJ44" s="40"/>
      <c r="AK44" s="141" t="s">
        <v>219</v>
      </c>
      <c r="AL44" s="40"/>
      <c r="AM44" s="40"/>
      <c r="AN44" s="52"/>
      <c r="AO44" s="52" t="str">
        <f t="shared" ca="1" si="19"/>
        <v>••</v>
      </c>
      <c r="AP44" s="97"/>
      <c r="AQ44" s="97"/>
      <c r="AR44" s="97"/>
      <c r="AS44" s="97"/>
      <c r="AT44" s="52"/>
      <c r="AU44" s="52" t="str">
        <f t="shared" ca="1" si="20"/>
        <v>••</v>
      </c>
      <c r="AV44" s="97"/>
      <c r="AW44" s="97"/>
      <c r="AX44" s="97"/>
      <c r="AY44" s="97"/>
      <c r="AZ44" s="52"/>
      <c r="BA44" s="52" t="str">
        <f t="shared" ca="1" si="21"/>
        <v>••</v>
      </c>
      <c r="BB44" s="97"/>
      <c r="BC44" s="97"/>
      <c r="BD44" s="97"/>
      <c r="BE44" s="97"/>
      <c r="BF44" s="52"/>
      <c r="BG44" s="52" t="str">
        <f t="shared" ca="1" si="22"/>
        <v>••</v>
      </c>
      <c r="BH44" s="39"/>
      <c r="BI44" s="39"/>
      <c r="BJ44" s="39"/>
      <c r="BK44" s="39"/>
      <c r="BL44" s="52"/>
      <c r="BM44" s="51">
        <v>6</v>
      </c>
      <c r="BN44" s="75" t="s">
        <v>37</v>
      </c>
      <c r="BO44" s="74">
        <f ca="1">SUM(COUNTIF(OFFSET(BO44,-OFFSET(BO44,0,-2)+1,-COLUMNS($D:BO)+1,30,1),BN:BN),
COUNTIF(OFFSET(BO44,-OFFSET(BO44,0,-2)+1,-COLUMNS($P:BO)+1,30,1),BN:BN),
COUNTIF(OFFSET(BO44,-OFFSET(BO44,0,-2)+1,-COLUMNS($AB:BO)+1,30,1),BN:BN),
COUNTIF(OFFSET(BO44,-OFFSET(BO44,0,-2)+1,-COLUMNS($AO:BO)+1,30,1),BN:BN),
COUNTIF(OFFSET(BO44,-OFFSET(BO44,0,-2)+1,-COLUMNS($BA:BO)+1,30,1),BN:BN),)</f>
        <v>0</v>
      </c>
      <c r="BP44" s="74">
        <f ca="1">SUM(COUNTIF(OFFSET(BP44,-OFFSET(BP44,0,-3)+1,-COLUMNS($J:BP)+1,30,1),BN:BN),
COUNTIF(OFFSET(BP44,-OFFSET(BP44,0,-3)+1,-COLUMNS($V:BP)+1,30,1),BN:BN),
COUNTIF(OFFSET(BP44,-OFFSET(BP44,0,-3)+1,-COLUMNS($AI:BP)+1,30,1),BN:BN),
COUNTIF(OFFSET(BP44,-OFFSET(BP44,0,-3)+1,-COLUMNS($AU:BP)+1,30,1),BN:BN),
COUNTIF(OFFSET(BP44,-OFFSET(BP44,0,-3)+1,-COLUMNS($BG:BP)+1,30,1),BN:BN),)</f>
        <v>0</v>
      </c>
      <c r="BQ44" s="40">
        <f ca="1">SUM(COUNTIF(OFFSET(BQ44,-OFFSET(BQ44,0,-4)+1,-COLUMNS($D:BQ)+1,30,1),BN:BN),COUNTIF(OFFSET(BQ44,-OFFSET(BQ44,0,-4)+1,-COLUMNS($J:BQ)+1,30,1),BN:BN),COUNTIF(OFFSET(BQ44,-OFFSET(BQ44,0,-4)+1,-COLUMNS($P:BQ)+1,30,1),BN:BN),COUNTIF(OFFSET(BQ44,-OFFSET(BQ44,0,-4)+1,-COLUMNS($V:BQ)+1,30,1),BN:BN),COUNTIF(OFFSET(BQ44,-OFFSET(BQ44,0,-4)+1,-COLUMNS($AB:BQ)+1,30,1),BN:BN),COUNTIF(OFFSET(BQ44,-OFFSET(BQ44,0,-4)+1,-COLUMNS($AI:BQ)+1,30,1),BN:BN),COUNTIF(OFFSET(BQ44,-OFFSET(BQ44,0,-4)+1,-COLUMNS($AO:BQ)+1,30,1),BN:BN),COUNTIF(OFFSET(BQ44,-OFFSET(BQ44,0,-4)+1,-COLUMNS($AU:BQ)+1,30,1),BN:BN),COUNTIF(OFFSET(BQ44,-OFFSET(BQ44,0,-4)+1,-COLUMNS($BA:BQ)+1,30,1),BN:BN),COUNTIF(OFFSET(BQ44,-OFFSET(BQ44,0,-4)+1,-COLUMNS($BG:BQ)+1,30,1),BN:BN),)</f>
        <v>0</v>
      </c>
      <c r="BR44" s="73">
        <f t="shared" ca="1" si="23"/>
        <v>0</v>
      </c>
    </row>
    <row r="45" spans="2:70" ht="13.5" customHeight="1" outlineLevel="1">
      <c r="B45" s="106">
        <v>7</v>
      </c>
      <c r="C45" s="52"/>
      <c r="D45" s="140" t="s">
        <v>21</v>
      </c>
      <c r="E45" s="40">
        <v>2</v>
      </c>
      <c r="F45" s="40">
        <v>0</v>
      </c>
      <c r="G45" s="40" t="s">
        <v>121</v>
      </c>
      <c r="H45" s="40">
        <v>2</v>
      </c>
      <c r="I45" s="52"/>
      <c r="J45" s="52" t="str">
        <f t="shared" ref="J45:J68" ca="1" si="24">IF(OR(ISNUMBER(N:N),ISBLANK(N:N)),OFFSET(J45,-1,0),LEFT(N:N,2))</f>
        <v>LA</v>
      </c>
      <c r="K45" s="91" t="s">
        <v>220</v>
      </c>
      <c r="L45" s="35"/>
      <c r="M45" s="35"/>
      <c r="N45" s="35" t="s">
        <v>221</v>
      </c>
      <c r="O45" s="52"/>
      <c r="P45" s="52" t="str">
        <f t="shared" ca="1" si="15"/>
        <v>KO</v>
      </c>
      <c r="Q45" s="91" t="s">
        <v>222</v>
      </c>
      <c r="R45" s="35"/>
      <c r="S45" s="35"/>
      <c r="T45" s="35" t="s">
        <v>223</v>
      </c>
      <c r="U45" s="52"/>
      <c r="V45" s="52" t="str">
        <f t="shared" ca="1" si="16"/>
        <v>IP</v>
      </c>
      <c r="W45" s="91" t="s">
        <v>224</v>
      </c>
      <c r="X45" s="35"/>
      <c r="Y45" s="35"/>
      <c r="Z45" s="35" t="s">
        <v>225</v>
      </c>
      <c r="AA45" s="52"/>
      <c r="AB45" s="52" t="str">
        <f t="shared" ca="1" si="17"/>
        <v>UI</v>
      </c>
      <c r="AC45" s="91" t="s">
        <v>226</v>
      </c>
      <c r="AD45" s="35"/>
      <c r="AE45" s="35"/>
      <c r="AF45" s="35" t="s">
        <v>227</v>
      </c>
      <c r="AG45" s="52"/>
      <c r="AH45" s="52"/>
      <c r="AI45" s="52" t="str">
        <f t="shared" ca="1" si="18"/>
        <v>VT</v>
      </c>
      <c r="AJ45" s="128" t="s">
        <v>174</v>
      </c>
      <c r="AK45" s="129"/>
      <c r="AL45" s="129"/>
      <c r="AM45" s="129" t="s">
        <v>68</v>
      </c>
      <c r="AN45" s="52"/>
      <c r="AO45" s="52" t="str">
        <f t="shared" ca="1" si="19"/>
        <v>VT</v>
      </c>
      <c r="AP45" s="128" t="s">
        <v>174</v>
      </c>
      <c r="AQ45" s="129"/>
      <c r="AR45" s="129"/>
      <c r="AS45" s="129" t="s">
        <v>68</v>
      </c>
      <c r="AT45" s="52"/>
      <c r="AU45" s="52" t="str">
        <f t="shared" ca="1" si="20"/>
        <v>VT</v>
      </c>
      <c r="AV45" s="128" t="s">
        <v>174</v>
      </c>
      <c r="AW45" s="129"/>
      <c r="AX45" s="129"/>
      <c r="AY45" s="129" t="s">
        <v>68</v>
      </c>
      <c r="AZ45" s="52"/>
      <c r="BA45" s="52" t="str">
        <f t="shared" ca="1" si="21"/>
        <v>ET</v>
      </c>
      <c r="BB45" s="160" t="s">
        <v>257</v>
      </c>
      <c r="BC45" s="159"/>
      <c r="BD45" s="159"/>
      <c r="BE45" s="159" t="s">
        <v>258</v>
      </c>
      <c r="BF45" s="52"/>
      <c r="BG45" s="52" t="str">
        <f t="shared" ca="1" si="22"/>
        <v>••</v>
      </c>
      <c r="BH45" s="39"/>
      <c r="BI45" s="39"/>
      <c r="BJ45" s="39"/>
      <c r="BK45" s="39"/>
      <c r="BL45" s="52"/>
      <c r="BM45" s="51">
        <v>7</v>
      </c>
      <c r="BN45" s="71" t="s">
        <v>29</v>
      </c>
      <c r="BO45" s="70">
        <f ca="1">SUM(COUNTIF(OFFSET(BO45,-OFFSET(BO45,0,-2)+1,-COLUMNS($D:BO)+1,30,1),BN:BN),
COUNTIF(OFFSET(BO45,-OFFSET(BO45,0,-2)+1,-COLUMNS($P:BO)+1,30,1),BN:BN),
COUNTIF(OFFSET(BO45,-OFFSET(BO45,0,-2)+1,-COLUMNS($AB:BO)+1,30,1),BN:BN),
COUNTIF(OFFSET(BO45,-OFFSET(BO45,0,-2)+1,-COLUMNS($AO:BO)+1,30,1),BN:BN),
COUNTIF(OFFSET(BO45,-OFFSET(BO45,0,-2)+1,-COLUMNS($BA:BO)+1,30,1),BN:BN),)</f>
        <v>12</v>
      </c>
      <c r="BP45" s="70">
        <f ca="1">SUM(COUNTIF(OFFSET(BP45,-OFFSET(BP45,0,-3)+1,-COLUMNS($J:BP)+1,30,1),BN:BN),
COUNTIF(OFFSET(BP45,-OFFSET(BP45,0,-3)+1,-COLUMNS($V:BP)+1,30,1),BN:BN),
COUNTIF(OFFSET(BP45,-OFFSET(BP45,0,-3)+1,-COLUMNS($AI:BP)+1,30,1),BN:BN),
COUNTIF(OFFSET(BP45,-OFFSET(BP45,0,-3)+1,-COLUMNS($AU:BP)+1,30,1),BN:BN),
COUNTIF(OFFSET(BP45,-OFFSET(BP45,0,-3)+1,-COLUMNS($BG:BP)+1,30,1),BN:BN),)</f>
        <v>36</v>
      </c>
      <c r="BQ45" s="39">
        <f ca="1">SUM(COUNTIF(OFFSET(BQ45,-OFFSET(BQ45,0,-4)+1,-COLUMNS($D:BQ)+1,30,1),BN:BN),COUNTIF(OFFSET(BQ45,-OFFSET(BQ45,0,-4)+1,-COLUMNS($J:BQ)+1,30,1),BN:BN),COUNTIF(OFFSET(BQ45,-OFFSET(BQ45,0,-4)+1,-COLUMNS($P:BQ)+1,30,1),BN:BN),COUNTIF(OFFSET(BQ45,-OFFSET(BQ45,0,-4)+1,-COLUMNS($V:BQ)+1,30,1),BN:BN),COUNTIF(OFFSET(BQ45,-OFFSET(BQ45,0,-4)+1,-COLUMNS($AB:BQ)+1,30,1),BN:BN),COUNTIF(OFFSET(BQ45,-OFFSET(BQ45,0,-4)+1,-COLUMNS($AI:BQ)+1,30,1),BN:BN),COUNTIF(OFFSET(BQ45,-OFFSET(BQ45,0,-4)+1,-COLUMNS($AO:BQ)+1,30,1),BN:BN),COUNTIF(OFFSET(BQ45,-OFFSET(BQ45,0,-4)+1,-COLUMNS($AU:BQ)+1,30,1),BN:BN),COUNTIF(OFFSET(BQ45,-OFFSET(BQ45,0,-4)+1,-COLUMNS($BA:BQ)+1,30,1),BN:BN),COUNTIF(OFFSET(BQ45,-OFFSET(BQ45,0,-4)+1,-COLUMNS($BG:BQ)+1,30,1),BN:BN),)</f>
        <v>48</v>
      </c>
      <c r="BR45" s="69">
        <f t="shared" ca="1" si="23"/>
        <v>0.16</v>
      </c>
    </row>
    <row r="46" spans="2:70" ht="13.5" customHeight="1" outlineLevel="1">
      <c r="B46" s="106">
        <v>8</v>
      </c>
      <c r="C46" s="52"/>
      <c r="D46" s="52" t="str">
        <f t="shared" ref="D46:D68" ca="1" si="25">IF(OR(ISNUMBER(H:H),ISBLANK(H:H)),OFFSET(D46,-1,0),LEFT(H:H,2))</f>
        <v>ES</v>
      </c>
      <c r="E46" s="78" t="s">
        <v>231</v>
      </c>
      <c r="F46" s="37"/>
      <c r="G46" s="37"/>
      <c r="H46" s="37" t="s">
        <v>232</v>
      </c>
      <c r="I46" s="52"/>
      <c r="J46" s="52" t="str">
        <f t="shared" ca="1" si="24"/>
        <v>LA</v>
      </c>
      <c r="K46" s="40">
        <v>2</v>
      </c>
      <c r="L46" s="40">
        <v>0</v>
      </c>
      <c r="M46" s="40" t="s">
        <v>31</v>
      </c>
      <c r="N46" s="40">
        <v>2</v>
      </c>
      <c r="O46" s="52"/>
      <c r="P46" s="52" t="str">
        <f t="shared" ca="1" si="15"/>
        <v>KO</v>
      </c>
      <c r="Q46" s="40">
        <v>2</v>
      </c>
      <c r="R46" s="40">
        <v>0</v>
      </c>
      <c r="S46" s="40" t="s">
        <v>31</v>
      </c>
      <c r="T46" s="40">
        <v>2</v>
      </c>
      <c r="U46" s="52"/>
      <c r="V46" s="52" t="str">
        <f t="shared" ca="1" si="16"/>
        <v>IP</v>
      </c>
      <c r="W46" s="40">
        <v>2</v>
      </c>
      <c r="X46" s="40">
        <v>0</v>
      </c>
      <c r="Y46" s="40" t="s">
        <v>31</v>
      </c>
      <c r="Z46" s="40">
        <v>2</v>
      </c>
      <c r="AA46" s="52"/>
      <c r="AB46" s="52" t="str">
        <f t="shared" ca="1" si="17"/>
        <v>UI</v>
      </c>
      <c r="AC46" s="40">
        <v>2</v>
      </c>
      <c r="AD46" s="40">
        <v>0</v>
      </c>
      <c r="AE46" s="40" t="s">
        <v>31</v>
      </c>
      <c r="AF46" s="40">
        <v>2</v>
      </c>
      <c r="AG46" s="52"/>
      <c r="AH46" s="52"/>
      <c r="AI46" s="52" t="str">
        <f t="shared" ca="1" si="18"/>
        <v>ES</v>
      </c>
      <c r="AJ46" s="78" t="s">
        <v>248</v>
      </c>
      <c r="AK46" s="37"/>
      <c r="AL46" s="37"/>
      <c r="AM46" s="37" t="s">
        <v>249</v>
      </c>
      <c r="AN46" s="52"/>
      <c r="AO46" s="52" t="str">
        <f t="shared" ca="1" si="19"/>
        <v>VT</v>
      </c>
      <c r="AP46" s="130"/>
      <c r="AQ46" s="130"/>
      <c r="AR46" s="130"/>
      <c r="AS46" s="130"/>
      <c r="AT46" s="52"/>
      <c r="AU46" s="52" t="str">
        <f t="shared" ca="1" si="20"/>
        <v>VT</v>
      </c>
      <c r="AV46" s="130"/>
      <c r="AW46" s="130"/>
      <c r="AX46" s="130"/>
      <c r="AY46" s="130"/>
      <c r="AZ46" s="52"/>
      <c r="BA46" s="52" t="str">
        <f t="shared" ca="1" si="21"/>
        <v>ET</v>
      </c>
      <c r="BB46" s="158">
        <v>2</v>
      </c>
      <c r="BC46" s="158">
        <v>0</v>
      </c>
      <c r="BD46" s="158" t="s">
        <v>31</v>
      </c>
      <c r="BE46" s="158">
        <v>2</v>
      </c>
      <c r="BF46" s="52"/>
      <c r="BG46" s="52" t="str">
        <f t="shared" ca="1" si="22"/>
        <v>••</v>
      </c>
      <c r="BH46" s="39"/>
      <c r="BI46" s="39"/>
      <c r="BJ46" s="39"/>
      <c r="BK46" s="39"/>
      <c r="BL46" s="52"/>
      <c r="BM46" s="51">
        <v>8</v>
      </c>
      <c r="BN46" s="66" t="s">
        <v>40</v>
      </c>
      <c r="BO46" s="65">
        <f ca="1">SUM(COUNTIF(OFFSET(BO46,-OFFSET(BO46,0,-2)+1,-COLUMNS($D:BO)+1,30,1),BN:BN),
COUNTIF(OFFSET(BO46,-OFFSET(BO46,0,-2)+1,-COLUMNS($P:BO)+1,30,1),BN:BN),
COUNTIF(OFFSET(BO46,-OFFSET(BO46,0,-2)+1,-COLUMNS($AB:BO)+1,30,1),BN:BN),
COUNTIF(OFFSET(BO46,-OFFSET(BO46,0,-2)+1,-COLUMNS($AO:BO)+1,30,1),BN:BN),
COUNTIF(OFFSET(BO46,-OFFSET(BO46,0,-2)+1,-COLUMNS($BA:BO)+1,30,1),BN:BN),)</f>
        <v>4</v>
      </c>
      <c r="BP46" s="65">
        <f ca="1">SUM(COUNTIF(OFFSET(BP46,-OFFSET(BP46,0,-3)+1,-COLUMNS($J:BP)+1,30,1),BN:BN),
COUNTIF(OFFSET(BP46,-OFFSET(BP46,0,-3)+1,-COLUMNS($V:BP)+1,30,1),BN:BN),
COUNTIF(OFFSET(BP46,-OFFSET(BP46,0,-3)+1,-COLUMNS($AI:BP)+1,30,1),BN:BN),
COUNTIF(OFFSET(BP46,-OFFSET(BP46,0,-3)+1,-COLUMNS($AU:BP)+1,30,1),BN:BN),
COUNTIF(OFFSET(BP46,-OFFSET(BP46,0,-3)+1,-COLUMNS($BG:BP)+1,30,1),BN:BN),)</f>
        <v>2</v>
      </c>
      <c r="BQ46" s="42">
        <f ca="1">SUM(COUNTIF(OFFSET(BQ46,-OFFSET(BQ46,0,-4)+1,-COLUMNS($D:BQ)+1,30,1),BN:BN),COUNTIF(OFFSET(BQ46,-OFFSET(BQ46,0,-4)+1,-COLUMNS($J:BQ)+1,30,1),BN:BN),COUNTIF(OFFSET(BQ46,-OFFSET(BQ46,0,-4)+1,-COLUMNS($P:BQ)+1,30,1),BN:BN),COUNTIF(OFFSET(BQ46,-OFFSET(BQ46,0,-4)+1,-COLUMNS($V:BQ)+1,30,1),BN:BN),COUNTIF(OFFSET(BQ46,-OFFSET(BQ46,0,-4)+1,-COLUMNS($AB:BQ)+1,30,1),BN:BN),COUNTIF(OFFSET(BQ46,-OFFSET(BQ46,0,-4)+1,-COLUMNS($AI:BQ)+1,30,1),BN:BN),COUNTIF(OFFSET(BQ46,-OFFSET(BQ46,0,-4)+1,-COLUMNS($AO:BQ)+1,30,1),BN:BN),COUNTIF(OFFSET(BQ46,-OFFSET(BQ46,0,-4)+1,-COLUMNS($AU:BQ)+1,30,1),BN:BN),COUNTIF(OFFSET(BQ46,-OFFSET(BQ46,0,-4)+1,-COLUMNS($BA:BQ)+1,30,1),BN:BN),COUNTIF(OFFSET(BQ46,-OFFSET(BQ46,0,-4)+1,-COLUMNS($BG:BQ)+1,30,1),BN:BN),)</f>
        <v>6</v>
      </c>
      <c r="BR46" s="64">
        <f t="shared" ca="1" si="23"/>
        <v>0.02</v>
      </c>
    </row>
    <row r="47" spans="2:70" ht="13.5" customHeight="1" outlineLevel="1">
      <c r="B47" s="106">
        <v>9</v>
      </c>
      <c r="C47" s="52"/>
      <c r="D47" s="52" t="str">
        <f t="shared" ca="1" si="25"/>
        <v>ES</v>
      </c>
      <c r="E47" s="42">
        <v>2</v>
      </c>
      <c r="F47" s="42">
        <v>0</v>
      </c>
      <c r="G47" s="42" t="s">
        <v>121</v>
      </c>
      <c r="H47" s="42">
        <v>2</v>
      </c>
      <c r="I47" s="52"/>
      <c r="J47" s="52" t="str">
        <f t="shared" ca="1" si="24"/>
        <v>ES</v>
      </c>
      <c r="K47" s="78" t="s">
        <v>235</v>
      </c>
      <c r="L47" s="37"/>
      <c r="M47" s="37"/>
      <c r="N47" s="37" t="s">
        <v>236</v>
      </c>
      <c r="O47" s="52"/>
      <c r="P47" s="52" t="str">
        <f t="shared" ca="1" si="15"/>
        <v>ES</v>
      </c>
      <c r="Q47" s="78" t="s">
        <v>237</v>
      </c>
      <c r="R47" s="37"/>
      <c r="S47" s="37"/>
      <c r="T47" s="37" t="s">
        <v>238</v>
      </c>
      <c r="U47" s="52"/>
      <c r="V47" s="140" t="s">
        <v>21</v>
      </c>
      <c r="W47" s="91" t="s">
        <v>239</v>
      </c>
      <c r="X47" s="35"/>
      <c r="Y47" s="35"/>
      <c r="Z47" s="35" t="s">
        <v>240</v>
      </c>
      <c r="AA47" s="52"/>
      <c r="AB47" s="52" t="str">
        <f t="shared" ca="1" si="17"/>
        <v>ES</v>
      </c>
      <c r="AC47" s="78" t="s">
        <v>241</v>
      </c>
      <c r="AD47" s="37"/>
      <c r="AE47" s="37"/>
      <c r="AF47" s="37" t="s">
        <v>242</v>
      </c>
      <c r="AG47" s="52"/>
      <c r="AH47" s="52"/>
      <c r="AI47" s="52" t="str">
        <f t="shared" ca="1" si="18"/>
        <v>ES</v>
      </c>
      <c r="AJ47" s="42">
        <v>2</v>
      </c>
      <c r="AK47" s="42">
        <v>2</v>
      </c>
      <c r="AL47" s="42" t="s">
        <v>31</v>
      </c>
      <c r="AM47" s="42">
        <v>4</v>
      </c>
      <c r="AN47" s="52"/>
      <c r="AO47" s="52" t="str">
        <f t="shared" ca="1" si="19"/>
        <v>VT</v>
      </c>
      <c r="AP47" s="130"/>
      <c r="AQ47" s="130"/>
      <c r="AR47" s="130"/>
      <c r="AS47" s="130"/>
      <c r="AT47" s="52"/>
      <c r="AU47" s="52" t="str">
        <f t="shared" ca="1" si="20"/>
        <v>VT</v>
      </c>
      <c r="AV47" s="130"/>
      <c r="AW47" s="130"/>
      <c r="AX47" s="130"/>
      <c r="AY47" s="130"/>
      <c r="AZ47" s="52"/>
      <c r="BA47" s="52" t="str">
        <f t="shared" ca="1" si="21"/>
        <v>VT</v>
      </c>
      <c r="BB47" s="128" t="s">
        <v>174</v>
      </c>
      <c r="BC47" s="129"/>
      <c r="BD47" s="129"/>
      <c r="BE47" s="129" t="s">
        <v>68</v>
      </c>
      <c r="BF47" s="52"/>
      <c r="BG47" s="52" t="str">
        <f t="shared" ca="1" si="22"/>
        <v>••</v>
      </c>
      <c r="BH47" s="39"/>
      <c r="BI47" s="39"/>
      <c r="BJ47" s="39"/>
      <c r="BK47" s="39"/>
      <c r="BL47" s="52"/>
      <c r="BM47" s="51">
        <v>9</v>
      </c>
      <c r="BN47" s="66" t="s">
        <v>43</v>
      </c>
      <c r="BO47" s="65">
        <f ca="1">SUM(COUNTIF(OFFSET(BO47,-OFFSET(BO47,0,-2)+1,-COLUMNS($D:BO)+1,30,1),BN:BN),
COUNTIF(OFFSET(BO47,-OFFSET(BO47,0,-2)+1,-COLUMNS($P:BO)+1,30,1),BN:BN),
COUNTIF(OFFSET(BO47,-OFFSET(BO47,0,-2)+1,-COLUMNS($AB:BO)+1,30,1),BN:BN),
COUNTIF(OFFSET(BO47,-OFFSET(BO47,0,-2)+1,-COLUMNS($AO:BO)+1,30,1),BN:BN),
COUNTIF(OFFSET(BO47,-OFFSET(BO47,0,-2)+1,-COLUMNS($BA:BO)+1,30,1),BN:BN),)</f>
        <v>10</v>
      </c>
      <c r="BP47" s="65">
        <f ca="1">SUM(COUNTIF(OFFSET(BP47,-OFFSET(BP47,0,-3)+1,-COLUMNS($J:BP)+1,30,1),BN:BN),
COUNTIF(OFFSET(BP47,-OFFSET(BP47,0,-3)+1,-COLUMNS($V:BP)+1,30,1),BN:BN),
COUNTIF(OFFSET(BP47,-OFFSET(BP47,0,-3)+1,-COLUMNS($AI:BP)+1,30,1),BN:BN),
COUNTIF(OFFSET(BP47,-OFFSET(BP47,0,-3)+1,-COLUMNS($AU:BP)+1,30,1),BN:BN),
COUNTIF(OFFSET(BP47,-OFFSET(BP47,0,-3)+1,-COLUMNS($BG:BP)+1,30,1),BN:BN),)</f>
        <v>10</v>
      </c>
      <c r="BQ47" s="42">
        <f ca="1">SUM(COUNTIF(OFFSET(BQ47,-OFFSET(BQ47,0,-4)+1,-COLUMNS($D:BQ)+1,30,1),BN:BN),COUNTIF(OFFSET(BQ47,-OFFSET(BQ47,0,-4)+1,-COLUMNS($J:BQ)+1,30,1),BN:BN),COUNTIF(OFFSET(BQ47,-OFFSET(BQ47,0,-4)+1,-COLUMNS($P:BQ)+1,30,1),BN:BN),COUNTIF(OFFSET(BQ47,-OFFSET(BQ47,0,-4)+1,-COLUMNS($V:BQ)+1,30,1),BN:BN),COUNTIF(OFFSET(BQ47,-OFFSET(BQ47,0,-4)+1,-COLUMNS($AB:BQ)+1,30,1),BN:BN),COUNTIF(OFFSET(BQ47,-OFFSET(BQ47,0,-4)+1,-COLUMNS($AI:BQ)+1,30,1),BN:BN),COUNTIF(OFFSET(BQ47,-OFFSET(BQ47,0,-4)+1,-COLUMNS($AO:BQ)+1,30,1),BN:BN),COUNTIF(OFFSET(BQ47,-OFFSET(BQ47,0,-4)+1,-COLUMNS($AU:BQ)+1,30,1),BN:BN),COUNTIF(OFFSET(BQ47,-OFFSET(BQ47,0,-4)+1,-COLUMNS($BA:BQ)+1,30,1),BN:BN),COUNTIF(OFFSET(BQ47,-OFFSET(BQ47,0,-4)+1,-COLUMNS($BG:BQ)+1,30,1),BN:BN),)</f>
        <v>20</v>
      </c>
      <c r="BR47" s="64">
        <f t="shared" ca="1" si="23"/>
        <v>6.6666666666666666E-2</v>
      </c>
    </row>
    <row r="48" spans="2:70" ht="13.5" customHeight="1" outlineLevel="1">
      <c r="B48" s="106">
        <v>10</v>
      </c>
      <c r="C48" s="52"/>
      <c r="D48" s="52" t="str">
        <f t="shared" ca="1" si="25"/>
        <v>ST</v>
      </c>
      <c r="E48" s="78" t="s">
        <v>246</v>
      </c>
      <c r="F48" s="37"/>
      <c r="G48" s="37"/>
      <c r="H48" s="37" t="s">
        <v>247</v>
      </c>
      <c r="I48" s="52"/>
      <c r="J48" s="52" t="str">
        <f t="shared" ca="1" si="24"/>
        <v>ES</v>
      </c>
      <c r="K48" s="42">
        <v>2</v>
      </c>
      <c r="L48" s="42">
        <v>2</v>
      </c>
      <c r="M48" s="42" t="s">
        <v>31</v>
      </c>
      <c r="N48" s="42">
        <v>4</v>
      </c>
      <c r="O48" s="52"/>
      <c r="P48" s="52" t="str">
        <f t="shared" ca="1" si="15"/>
        <v>ES</v>
      </c>
      <c r="Q48" s="42">
        <v>2</v>
      </c>
      <c r="R48" s="42">
        <v>2</v>
      </c>
      <c r="S48" s="42" t="s">
        <v>31</v>
      </c>
      <c r="T48" s="42">
        <v>4</v>
      </c>
      <c r="U48" s="52"/>
      <c r="V48" s="140" t="s">
        <v>21</v>
      </c>
      <c r="W48" s="40">
        <v>2</v>
      </c>
      <c r="X48" s="40">
        <v>0</v>
      </c>
      <c r="Y48" s="139" t="s">
        <v>121</v>
      </c>
      <c r="Z48" s="40">
        <v>2</v>
      </c>
      <c r="AA48" s="52"/>
      <c r="AB48" s="52" t="str">
        <f t="shared" ca="1" si="17"/>
        <v>ES</v>
      </c>
      <c r="AC48" s="42">
        <v>2</v>
      </c>
      <c r="AD48" s="42">
        <v>2</v>
      </c>
      <c r="AE48" s="42" t="s">
        <v>121</v>
      </c>
      <c r="AF48" s="42">
        <v>4</v>
      </c>
      <c r="AG48" s="52"/>
      <c r="AH48" s="52"/>
      <c r="AI48" s="52" t="str">
        <f t="shared" ca="1" si="18"/>
        <v>ES</v>
      </c>
      <c r="AJ48" s="42"/>
      <c r="AK48" s="42"/>
      <c r="AL48" s="42"/>
      <c r="AM48" s="42"/>
      <c r="AN48" s="52"/>
      <c r="AO48" s="52" t="str">
        <f t="shared" ca="1" si="19"/>
        <v>VT</v>
      </c>
      <c r="AP48" s="130"/>
      <c r="AQ48" s="130"/>
      <c r="AR48" s="130"/>
      <c r="AS48" s="130"/>
      <c r="AT48" s="52"/>
      <c r="AU48" s="52" t="str">
        <f t="shared" ca="1" si="20"/>
        <v>ES</v>
      </c>
      <c r="AV48" s="89" t="s">
        <v>363</v>
      </c>
      <c r="AW48" s="88"/>
      <c r="AX48" s="88"/>
      <c r="AY48" s="88" t="s">
        <v>364</v>
      </c>
      <c r="AZ48" s="52"/>
      <c r="BA48" s="52" t="str">
        <f t="shared" ca="1" si="21"/>
        <v>VT</v>
      </c>
      <c r="BB48" s="130"/>
      <c r="BC48" s="130"/>
      <c r="BD48" s="130"/>
      <c r="BE48" s="130"/>
      <c r="BF48" s="52"/>
      <c r="BG48" s="52" t="str">
        <f t="shared" ca="1" si="22"/>
        <v>••</v>
      </c>
      <c r="BH48" s="39"/>
      <c r="BI48" s="39"/>
      <c r="BJ48" s="39"/>
      <c r="BK48" s="39"/>
      <c r="BL48" s="52"/>
      <c r="BM48" s="51">
        <v>10</v>
      </c>
      <c r="BN48" s="66" t="s">
        <v>45</v>
      </c>
      <c r="BO48" s="65">
        <f ca="1">SUM(COUNTIF(OFFSET(BO48,-OFFSET(BO48,0,-2)+1,-COLUMNS($D:BO)+1,30,1),BN:BN),
COUNTIF(OFFSET(BO48,-OFFSET(BO48,0,-2)+1,-COLUMNS($P:BO)+1,30,1),BN:BN),
COUNTIF(OFFSET(BO48,-OFFSET(BO48,0,-2)+1,-COLUMNS($AB:BO)+1,30,1),BN:BN),
COUNTIF(OFFSET(BO48,-OFFSET(BO48,0,-2)+1,-COLUMNS($AO:BO)+1,30,1),BN:BN),
COUNTIF(OFFSET(BO48,-OFFSET(BO48,0,-2)+1,-COLUMNS($BA:BO)+1,30,1),BN:BN),)</f>
        <v>18</v>
      </c>
      <c r="BP48" s="65">
        <f ca="1">SUM(COUNTIF(OFFSET(BP48,-OFFSET(BP48,0,-3)+1,-COLUMNS($J:BP)+1,30,1),BN:BN),
COUNTIF(OFFSET(BP48,-OFFSET(BP48,0,-3)+1,-COLUMNS($V:BP)+1,30,1),BN:BN),
COUNTIF(OFFSET(BP48,-OFFSET(BP48,0,-3)+1,-COLUMNS($AI:BP)+1,30,1),BN:BN),
COUNTIF(OFFSET(BP48,-OFFSET(BP48,0,-3)+1,-COLUMNS($AU:BP)+1,30,1),BN:BN),
COUNTIF(OFFSET(BP48,-OFFSET(BP48,0,-3)+1,-COLUMNS($BG:BP)+1,30,1),BN:BN),)</f>
        <v>16</v>
      </c>
      <c r="BQ48" s="42">
        <f ca="1">SUM(COUNTIF(OFFSET(BQ48,-OFFSET(BQ48,0,-4)+1,-COLUMNS($D:BQ)+1,30,1),BN:BN),COUNTIF(OFFSET(BQ48,-OFFSET(BQ48,0,-4)+1,-COLUMNS($J:BQ)+1,30,1),BN:BN),COUNTIF(OFFSET(BQ48,-OFFSET(BQ48,0,-4)+1,-COLUMNS($P:BQ)+1,30,1),BN:BN),COUNTIF(OFFSET(BQ48,-OFFSET(BQ48,0,-4)+1,-COLUMNS($V:BQ)+1,30,1),BN:BN),COUNTIF(OFFSET(BQ48,-OFFSET(BQ48,0,-4)+1,-COLUMNS($AB:BQ)+1,30,1),BN:BN),COUNTIF(OFFSET(BQ48,-OFFSET(BQ48,0,-4)+1,-COLUMNS($AI:BQ)+1,30,1),BN:BN),COUNTIF(OFFSET(BQ48,-OFFSET(BQ48,0,-4)+1,-COLUMNS($AO:BQ)+1,30,1),BN:BN),COUNTIF(OFFSET(BQ48,-OFFSET(BQ48,0,-4)+1,-COLUMNS($AU:BQ)+1,30,1),BN:BN),COUNTIF(OFFSET(BQ48,-OFFSET(BQ48,0,-4)+1,-COLUMNS($BA:BQ)+1,30,1),BN:BN),COUNTIF(OFFSET(BQ48,-OFFSET(BQ48,0,-4)+1,-COLUMNS($BG:BQ)+1,30,1),BN:BN),)</f>
        <v>34</v>
      </c>
      <c r="BR48" s="64">
        <f t="shared" ca="1" si="23"/>
        <v>0.11333333333333333</v>
      </c>
    </row>
    <row r="49" spans="2:70" ht="13.5" customHeight="1" outlineLevel="1">
      <c r="B49" s="106">
        <v>11</v>
      </c>
      <c r="C49" s="52"/>
      <c r="D49" s="52" t="str">
        <f t="shared" ca="1" si="25"/>
        <v>ST</v>
      </c>
      <c r="E49" s="42">
        <v>2</v>
      </c>
      <c r="F49" s="42">
        <v>0</v>
      </c>
      <c r="G49" s="42" t="s">
        <v>31</v>
      </c>
      <c r="H49" s="42">
        <v>2</v>
      </c>
      <c r="I49" s="52"/>
      <c r="J49" s="52" t="str">
        <f t="shared" ca="1" si="24"/>
        <v>ES</v>
      </c>
      <c r="K49" s="42"/>
      <c r="L49" s="42"/>
      <c r="M49" s="42"/>
      <c r="N49" s="42"/>
      <c r="O49" s="52"/>
      <c r="P49" s="52" t="str">
        <f t="shared" ca="1" si="15"/>
        <v>ES</v>
      </c>
      <c r="Q49" s="42"/>
      <c r="R49" s="42"/>
      <c r="S49" s="42"/>
      <c r="T49" s="42"/>
      <c r="U49" s="52"/>
      <c r="V49" s="52" t="str">
        <f t="shared" ref="V49:V68" ca="1" si="26">IF(OR(ISNUMBER(Z:Z),ISBLANK(Z:Z)),OFFSET(V49,-1,0),LEFT(Z:Z,2))</f>
        <v>ES</v>
      </c>
      <c r="W49" s="78" t="s">
        <v>253</v>
      </c>
      <c r="X49" s="37"/>
      <c r="Y49" s="37"/>
      <c r="Z49" s="37" t="s">
        <v>254</v>
      </c>
      <c r="AA49" s="52"/>
      <c r="AB49" s="52" t="str">
        <f t="shared" ca="1" si="17"/>
        <v>ES</v>
      </c>
      <c r="AC49" s="135" t="s">
        <v>245</v>
      </c>
      <c r="AD49" s="42"/>
      <c r="AE49" s="42" t="s">
        <v>46</v>
      </c>
      <c r="AF49" s="42"/>
      <c r="AG49" s="52"/>
      <c r="AH49" s="52"/>
      <c r="AI49" s="52" t="str">
        <f t="shared" ca="1" si="18"/>
        <v>ES</v>
      </c>
      <c r="AJ49" s="42"/>
      <c r="AK49" s="42"/>
      <c r="AL49" s="42"/>
      <c r="AM49" s="42"/>
      <c r="AN49" s="52"/>
      <c r="AO49" s="52" t="str">
        <f t="shared" ca="1" si="19"/>
        <v>ES</v>
      </c>
      <c r="AP49" s="89" t="s">
        <v>365</v>
      </c>
      <c r="AQ49" s="88"/>
      <c r="AR49" s="88"/>
      <c r="AS49" s="88" t="s">
        <v>366</v>
      </c>
      <c r="AT49" s="52"/>
      <c r="AU49" s="52" t="str">
        <f t="shared" ca="1" si="20"/>
        <v>ES</v>
      </c>
      <c r="AV49" s="87">
        <v>2</v>
      </c>
      <c r="AW49" s="87">
        <v>2</v>
      </c>
      <c r="AX49" s="87" t="s">
        <v>31</v>
      </c>
      <c r="AY49" s="87">
        <v>4</v>
      </c>
      <c r="AZ49" s="52"/>
      <c r="BA49" s="52" t="str">
        <f t="shared" ca="1" si="21"/>
        <v>VT</v>
      </c>
      <c r="BB49" s="130"/>
      <c r="BC49" s="130"/>
      <c r="BD49" s="130"/>
      <c r="BE49" s="130"/>
      <c r="BF49" s="52"/>
      <c r="BG49" s="52" t="str">
        <f t="shared" ca="1" si="22"/>
        <v>••</v>
      </c>
      <c r="BH49" s="39"/>
      <c r="BI49" s="39"/>
      <c r="BJ49" s="39"/>
      <c r="BK49" s="39"/>
      <c r="BL49" s="52"/>
      <c r="BM49" s="51">
        <v>11</v>
      </c>
      <c r="BN49" s="66" t="s">
        <v>17</v>
      </c>
      <c r="BO49" s="65">
        <f ca="1">SUM(COUNTIF(OFFSET(BO49,-OFFSET(BO49,0,-2)+1,-COLUMNS($D:BO)+1,30,1),BN:BN),
COUNTIF(OFFSET(BO49,-OFFSET(BO49,0,-2)+1,-COLUMNS($P:BO)+1,30,1),BN:BN),
COUNTIF(OFFSET(BO49,-OFFSET(BO49,0,-2)+1,-COLUMNS($AB:BO)+1,30,1),BN:BN),
COUNTIF(OFFSET(BO49,-OFFSET(BO49,0,-2)+1,-COLUMNS($AO:BO)+1,30,1),BN:BN),
COUNTIF(OFFSET(BO49,-OFFSET(BO49,0,-2)+1,-COLUMNS($BA:BO)+1,30,1),BN:BN),)</f>
        <v>18</v>
      </c>
      <c r="BP49" s="65">
        <f ca="1">SUM(COUNTIF(OFFSET(BP49,-OFFSET(BP49,0,-3)+1,-COLUMNS($J:BP)+1,30,1),BN:BN),
COUNTIF(OFFSET(BP49,-OFFSET(BP49,0,-3)+1,-COLUMNS($V:BP)+1,30,1),BN:BN),
COUNTIF(OFFSET(BP49,-OFFSET(BP49,0,-3)+1,-COLUMNS($AI:BP)+1,30,1),BN:BN),
COUNTIF(OFFSET(BP49,-OFFSET(BP49,0,-3)+1,-COLUMNS($AU:BP)+1,30,1),BN:BN),
COUNTIF(OFFSET(BP49,-OFFSET(BP49,0,-3)+1,-COLUMNS($BG:BP)+1,30,1),BN:BN),)</f>
        <v>20</v>
      </c>
      <c r="BQ49" s="42">
        <f ca="1">SUM(COUNTIF(OFFSET(BQ49,-OFFSET(BQ49,0,-4)+1,-COLUMNS($D:BQ)+1,30,1),BN:BN),COUNTIF(OFFSET(BQ49,-OFFSET(BQ49,0,-4)+1,-COLUMNS($J:BQ)+1,30,1),BN:BN),COUNTIF(OFFSET(BQ49,-OFFSET(BQ49,0,-4)+1,-COLUMNS($P:BQ)+1,30,1),BN:BN),COUNTIF(OFFSET(BQ49,-OFFSET(BQ49,0,-4)+1,-COLUMNS($V:BQ)+1,30,1),BN:BN),COUNTIF(OFFSET(BQ49,-OFFSET(BQ49,0,-4)+1,-COLUMNS($AB:BQ)+1,30,1),BN:BN),COUNTIF(OFFSET(BQ49,-OFFSET(BQ49,0,-4)+1,-COLUMNS($AI:BQ)+1,30,1),BN:BN),COUNTIF(OFFSET(BQ49,-OFFSET(BQ49,0,-4)+1,-COLUMNS($AO:BQ)+1,30,1),BN:BN),COUNTIF(OFFSET(BQ49,-OFFSET(BQ49,0,-4)+1,-COLUMNS($AU:BQ)+1,30,1),BN:BN),COUNTIF(OFFSET(BQ49,-OFFSET(BQ49,0,-4)+1,-COLUMNS($BA:BQ)+1,30,1),BN:BN),COUNTIF(OFFSET(BQ49,-OFFSET(BQ49,0,-4)+1,-COLUMNS($BG:BQ)+1,30,1),BN:BN),)</f>
        <v>38</v>
      </c>
      <c r="BR49" s="64">
        <f t="shared" ca="1" si="23"/>
        <v>0.12666666666666668</v>
      </c>
    </row>
    <row r="50" spans="2:70" ht="13.5" customHeight="1" outlineLevel="1">
      <c r="B50" s="106">
        <v>12</v>
      </c>
      <c r="C50" s="52"/>
      <c r="D50" s="52" t="str">
        <f t="shared" ca="1" si="25"/>
        <v>ET</v>
      </c>
      <c r="E50" s="68" t="s">
        <v>259</v>
      </c>
      <c r="F50" s="67"/>
      <c r="G50" s="67"/>
      <c r="H50" s="67" t="s">
        <v>260</v>
      </c>
      <c r="I50" s="52"/>
      <c r="J50" s="52" t="str">
        <f t="shared" ca="1" si="24"/>
        <v>ES</v>
      </c>
      <c r="K50" s="42"/>
      <c r="L50" s="42"/>
      <c r="M50" s="42"/>
      <c r="N50" s="42"/>
      <c r="O50" s="52"/>
      <c r="P50" s="52" t="str">
        <f t="shared" ca="1" si="15"/>
        <v>ES</v>
      </c>
      <c r="Q50" s="42"/>
      <c r="R50" s="42"/>
      <c r="S50" s="42"/>
      <c r="T50" s="42"/>
      <c r="U50" s="52"/>
      <c r="V50" s="52" t="str">
        <f t="shared" ca="1" si="26"/>
        <v>ES</v>
      </c>
      <c r="W50" s="42">
        <v>2</v>
      </c>
      <c r="X50" s="42">
        <v>2</v>
      </c>
      <c r="Y50" s="42" t="s">
        <v>31</v>
      </c>
      <c r="Z50" s="42">
        <v>4</v>
      </c>
      <c r="AA50" s="52"/>
      <c r="AB50" s="52" t="str">
        <f t="shared" ca="1" si="17"/>
        <v>ES</v>
      </c>
      <c r="AC50" s="42"/>
      <c r="AD50" s="133" t="s">
        <v>261</v>
      </c>
      <c r="AE50" s="42"/>
      <c r="AF50" s="42"/>
      <c r="AG50" s="52"/>
      <c r="AH50" s="52"/>
      <c r="AI50" s="52" t="str">
        <f t="shared" ca="1" si="18"/>
        <v>EG</v>
      </c>
      <c r="AJ50" s="78" t="s">
        <v>269</v>
      </c>
      <c r="AK50" s="37"/>
      <c r="AL50" s="37"/>
      <c r="AM50" s="37" t="s">
        <v>270</v>
      </c>
      <c r="AN50" s="52"/>
      <c r="AO50" s="52" t="str">
        <f t="shared" ca="1" si="19"/>
        <v>ES</v>
      </c>
      <c r="AP50" s="87">
        <v>2</v>
      </c>
      <c r="AQ50" s="87">
        <v>2</v>
      </c>
      <c r="AR50" s="87" t="s">
        <v>31</v>
      </c>
      <c r="AS50" s="87">
        <v>4</v>
      </c>
      <c r="AT50" s="52"/>
      <c r="AU50" s="52" t="str">
        <f t="shared" ca="1" si="20"/>
        <v>ES</v>
      </c>
      <c r="AV50" s="87"/>
      <c r="AW50" s="87"/>
      <c r="AX50" s="87"/>
      <c r="AY50" s="87"/>
      <c r="AZ50" s="52"/>
      <c r="BA50" s="52" t="str">
        <f t="shared" ca="1" si="21"/>
        <v>VT</v>
      </c>
      <c r="BB50" s="130"/>
      <c r="BC50" s="130"/>
      <c r="BD50" s="130"/>
      <c r="BE50" s="130"/>
      <c r="BF50" s="52"/>
      <c r="BG50" s="52" t="str">
        <f t="shared" ca="1" si="22"/>
        <v>••</v>
      </c>
      <c r="BH50" s="39"/>
      <c r="BI50" s="39"/>
      <c r="BJ50" s="39"/>
      <c r="BK50" s="39"/>
      <c r="BL50" s="52"/>
      <c r="BM50" s="51">
        <v>12</v>
      </c>
      <c r="BN50" s="66" t="s">
        <v>52</v>
      </c>
      <c r="BO50" s="65">
        <f ca="1">SUM(COUNTIF(OFFSET(BO50,-OFFSET(BO50,0,-2)+1,-COLUMNS($D:BO)+1,30,1),BN:BN),
COUNTIF(OFFSET(BO50,-OFFSET(BO50,0,-2)+1,-COLUMNS($P:BO)+1,30,1),BN:BN),
COUNTIF(OFFSET(BO50,-OFFSET(BO50,0,-2)+1,-COLUMNS($AB:BO)+1,30,1),BN:BN),
COUNTIF(OFFSET(BO50,-OFFSET(BO50,0,-2)+1,-COLUMNS($AO:BO)+1,30,1),BN:BN),
COUNTIF(OFFSET(BO50,-OFFSET(BO50,0,-2)+1,-COLUMNS($BA:BO)+1,30,1),BN:BN),)</f>
        <v>0</v>
      </c>
      <c r="BP50" s="65">
        <f ca="1">SUM(COUNTIF(OFFSET(BP50,-OFFSET(BP50,0,-3)+1,-COLUMNS($J:BP)+1,30,1),BN:BN),
COUNTIF(OFFSET(BP50,-OFFSET(BP50,0,-3)+1,-COLUMNS($V:BP)+1,30,1),BN:BN),
COUNTIF(OFFSET(BP50,-OFFSET(BP50,0,-3)+1,-COLUMNS($AI:BP)+1,30,1),BN:BN),
COUNTIF(OFFSET(BP50,-OFFSET(BP50,0,-3)+1,-COLUMNS($AU:BP)+1,30,1),BN:BN),
COUNTIF(OFFSET(BP50,-OFFSET(BP50,0,-3)+1,-COLUMNS($BG:BP)+1,30,1),BN:BN),)</f>
        <v>0</v>
      </c>
      <c r="BQ50" s="42">
        <f ca="1">SUM(COUNTIF(OFFSET(BQ50,-OFFSET(BQ50,0,-4)+1,-COLUMNS($D:BQ)+1,30,1),BN:BN),COUNTIF(OFFSET(BQ50,-OFFSET(BQ50,0,-4)+1,-COLUMNS($J:BQ)+1,30,1),BN:BN),COUNTIF(OFFSET(BQ50,-OFFSET(BQ50,0,-4)+1,-COLUMNS($P:BQ)+1,30,1),BN:BN),COUNTIF(OFFSET(BQ50,-OFFSET(BQ50,0,-4)+1,-COLUMNS($V:BQ)+1,30,1),BN:BN),COUNTIF(OFFSET(BQ50,-OFFSET(BQ50,0,-4)+1,-COLUMNS($AB:BQ)+1,30,1),BN:BN),COUNTIF(OFFSET(BQ50,-OFFSET(BQ50,0,-4)+1,-COLUMNS($AI:BQ)+1,30,1),BN:BN),COUNTIF(OFFSET(BQ50,-OFFSET(BQ50,0,-4)+1,-COLUMNS($AO:BQ)+1,30,1),BN:BN),COUNTIF(OFFSET(BQ50,-OFFSET(BQ50,0,-4)+1,-COLUMNS($AU:BQ)+1,30,1),BN:BN),COUNTIF(OFFSET(BQ50,-OFFSET(BQ50,0,-4)+1,-COLUMNS($BA:BQ)+1,30,1),BN:BN),COUNTIF(OFFSET(BQ50,-OFFSET(BQ50,0,-4)+1,-COLUMNS($BG:BQ)+1,30,1),BN:BN),)</f>
        <v>0</v>
      </c>
      <c r="BR50" s="64">
        <f t="shared" ca="1" si="23"/>
        <v>0</v>
      </c>
    </row>
    <row r="51" spans="2:70" ht="13.5" customHeight="1" outlineLevel="1">
      <c r="B51" s="106">
        <v>13</v>
      </c>
      <c r="C51" s="52"/>
      <c r="D51" s="52" t="str">
        <f t="shared" ca="1" si="25"/>
        <v>ET</v>
      </c>
      <c r="E51" s="63">
        <v>2</v>
      </c>
      <c r="F51" s="63">
        <v>1</v>
      </c>
      <c r="G51" s="63" t="s">
        <v>31</v>
      </c>
      <c r="H51" s="63">
        <v>3</v>
      </c>
      <c r="I51" s="52"/>
      <c r="J51" s="52" t="str">
        <f t="shared" ca="1" si="24"/>
        <v>ST</v>
      </c>
      <c r="K51" s="78" t="s">
        <v>16</v>
      </c>
      <c r="L51" s="37"/>
      <c r="M51" s="37"/>
      <c r="N51" s="37" t="s">
        <v>262</v>
      </c>
      <c r="O51" s="52"/>
      <c r="P51" s="52" t="str">
        <f t="shared" ca="1" si="15"/>
        <v>EG</v>
      </c>
      <c r="Q51" s="78" t="s">
        <v>263</v>
      </c>
      <c r="R51" s="37"/>
      <c r="S51" s="37"/>
      <c r="T51" s="37" t="s">
        <v>264</v>
      </c>
      <c r="U51" s="52"/>
      <c r="V51" s="52" t="str">
        <f t="shared" ca="1" si="26"/>
        <v>ES</v>
      </c>
      <c r="W51" s="42"/>
      <c r="X51" s="42"/>
      <c r="Y51" s="42"/>
      <c r="Z51" s="42"/>
      <c r="AA51" s="52"/>
      <c r="AB51" s="52" t="str">
        <f t="shared" ca="1" si="17"/>
        <v>EG</v>
      </c>
      <c r="AC51" s="78" t="s">
        <v>265</v>
      </c>
      <c r="AD51" s="37"/>
      <c r="AE51" s="37"/>
      <c r="AF51" s="37" t="s">
        <v>266</v>
      </c>
      <c r="AG51" s="52"/>
      <c r="AH51" s="52"/>
      <c r="AI51" s="52" t="str">
        <f t="shared" ca="1" si="18"/>
        <v>EG</v>
      </c>
      <c r="AJ51" s="42">
        <v>2</v>
      </c>
      <c r="AK51" s="42">
        <v>0</v>
      </c>
      <c r="AL51" s="42" t="s">
        <v>31</v>
      </c>
      <c r="AM51" s="42">
        <v>2</v>
      </c>
      <c r="AN51" s="52"/>
      <c r="AO51" s="52" t="str">
        <f t="shared" ca="1" si="19"/>
        <v>ES</v>
      </c>
      <c r="AP51" s="87"/>
      <c r="AQ51" s="87"/>
      <c r="AR51" s="87"/>
      <c r="AS51" s="87"/>
      <c r="AT51" s="52"/>
      <c r="AU51" s="52" t="str">
        <f t="shared" ca="1" si="20"/>
        <v>ES</v>
      </c>
      <c r="AV51" s="87"/>
      <c r="AW51" s="87"/>
      <c r="AX51" s="87"/>
      <c r="AY51" s="87"/>
      <c r="AZ51" s="52"/>
      <c r="BA51" s="52" t="str">
        <f t="shared" ca="1" si="21"/>
        <v>VT</v>
      </c>
      <c r="BB51" s="130"/>
      <c r="BC51" s="130"/>
      <c r="BD51" s="130"/>
      <c r="BE51" s="130"/>
      <c r="BF51" s="52"/>
      <c r="BG51" s="52" t="str">
        <f t="shared" ca="1" si="22"/>
        <v>••</v>
      </c>
      <c r="BH51" s="39"/>
      <c r="BI51" s="39"/>
      <c r="BJ51" s="39"/>
      <c r="BK51" s="39"/>
      <c r="BL51" s="52"/>
      <c r="BM51" s="51">
        <v>13</v>
      </c>
      <c r="BN51" s="62" t="s">
        <v>49</v>
      </c>
      <c r="BO51" s="61">
        <f ca="1">SUM(COUNTIF(OFFSET(BO51,-OFFSET(BO51,0,-2)+1,-COLUMNS($D:BO)+1,30,1),BN:BN),
COUNTIF(OFFSET(BO51,-OFFSET(BO51,0,-2)+1,-COLUMNS($P:BO)+1,30,1),BN:BN),
COUNTIF(OFFSET(BO51,-OFFSET(BO51,0,-2)+1,-COLUMNS($AB:BO)+1,30,1),BN:BN),
COUNTIF(OFFSET(BO51,-OFFSET(BO51,0,-2)+1,-COLUMNS($AO:BO)+1,30,1),BN:BN),
COUNTIF(OFFSET(BO51,-OFFSET(BO51,0,-2)+1,-COLUMNS($BA:BO)+1,30,1),BN:BN),)</f>
        <v>5</v>
      </c>
      <c r="BP51" s="61">
        <f ca="1">SUM(COUNTIF(OFFSET(BP51,-OFFSET(BP51,0,-3)+1,-COLUMNS($J:BP)+1,30,1),BN:BN),
COUNTIF(OFFSET(BP51,-OFFSET(BP51,0,-3)+1,-COLUMNS($V:BP)+1,30,1),BN:BN),
COUNTIF(OFFSET(BP51,-OFFSET(BP51,0,-3)+1,-COLUMNS($AI:BP)+1,30,1),BN:BN),
COUNTIF(OFFSET(BP51,-OFFSET(BP51,0,-3)+1,-COLUMNS($AU:BP)+1,30,1),BN:BN),
COUNTIF(OFFSET(BP51,-OFFSET(BP51,0,-3)+1,-COLUMNS($BG:BP)+1,30,1),BN:BN),)</f>
        <v>5</v>
      </c>
      <c r="BQ51" s="41">
        <f ca="1">SUM(COUNTIF(OFFSET(BQ51,-OFFSET(BQ51,0,-4)+1,-COLUMNS($D:BQ)+1,30,1),BN:BN),COUNTIF(OFFSET(BQ51,-OFFSET(BQ51,0,-4)+1,-COLUMNS($J:BQ)+1,30,1),BN:BN),COUNTIF(OFFSET(BQ51,-OFFSET(BQ51,0,-4)+1,-COLUMNS($P:BQ)+1,30,1),BN:BN),COUNTIF(OFFSET(BQ51,-OFFSET(BQ51,0,-4)+1,-COLUMNS($V:BQ)+1,30,1),BN:BN),COUNTIF(OFFSET(BQ51,-OFFSET(BQ51,0,-4)+1,-COLUMNS($AB:BQ)+1,30,1),BN:BN),COUNTIF(OFFSET(BQ51,-OFFSET(BQ51,0,-4)+1,-COLUMNS($AI:BQ)+1,30,1),BN:BN),COUNTIF(OFFSET(BQ51,-OFFSET(BQ51,0,-4)+1,-COLUMNS($AO:BQ)+1,30,1),BN:BN),COUNTIF(OFFSET(BQ51,-OFFSET(BQ51,0,-4)+1,-COLUMNS($AU:BQ)+1,30,1),BN:BN),COUNTIF(OFFSET(BQ51,-OFFSET(BQ51,0,-4)+1,-COLUMNS($BA:BQ)+1,30,1),BN:BN),COUNTIF(OFFSET(BQ51,-OFFSET(BQ51,0,-4)+1,-COLUMNS($BG:BQ)+1,30,1),BN:BN),)</f>
        <v>10</v>
      </c>
      <c r="BR51" s="60">
        <f t="shared" ca="1" si="23"/>
        <v>3.3333333333333333E-2</v>
      </c>
    </row>
    <row r="52" spans="2:70" ht="13.5" customHeight="1" outlineLevel="1">
      <c r="B52" s="106">
        <v>14</v>
      </c>
      <c r="C52" s="52"/>
      <c r="D52" s="52" t="str">
        <f t="shared" ca="1" si="25"/>
        <v>ET</v>
      </c>
      <c r="E52" s="63"/>
      <c r="F52" s="63"/>
      <c r="G52" s="63"/>
      <c r="H52" s="63"/>
      <c r="I52" s="52"/>
      <c r="J52" s="52" t="str">
        <f t="shared" ca="1" si="24"/>
        <v>ST</v>
      </c>
      <c r="K52" s="42">
        <v>2</v>
      </c>
      <c r="L52" s="42">
        <v>2</v>
      </c>
      <c r="M52" s="42" t="s">
        <v>31</v>
      </c>
      <c r="N52" s="42">
        <v>4</v>
      </c>
      <c r="O52" s="52"/>
      <c r="P52" s="52" t="str">
        <f t="shared" ca="1" si="15"/>
        <v>EG</v>
      </c>
      <c r="Q52" s="42">
        <v>2</v>
      </c>
      <c r="R52" s="42">
        <v>0</v>
      </c>
      <c r="S52" s="42" t="s">
        <v>121</v>
      </c>
      <c r="T52" s="42">
        <v>2</v>
      </c>
      <c r="U52" s="52"/>
      <c r="V52" s="52" t="str">
        <f t="shared" ca="1" si="26"/>
        <v>ES</v>
      </c>
      <c r="W52" s="42"/>
      <c r="X52" s="42"/>
      <c r="Y52" s="42"/>
      <c r="Z52" s="42"/>
      <c r="AA52" s="52"/>
      <c r="AB52" s="52" t="str">
        <f t="shared" ca="1" si="17"/>
        <v>EG</v>
      </c>
      <c r="AC52" s="42">
        <v>2</v>
      </c>
      <c r="AD52" s="42">
        <v>0</v>
      </c>
      <c r="AE52" s="42" t="s">
        <v>121</v>
      </c>
      <c r="AF52" s="42">
        <v>2</v>
      </c>
      <c r="AG52" s="52"/>
      <c r="AH52" s="52"/>
      <c r="AI52" s="52" t="str">
        <f t="shared" ca="1" si="18"/>
        <v>ST</v>
      </c>
      <c r="AJ52" s="89" t="s">
        <v>367</v>
      </c>
      <c r="AK52" s="88"/>
      <c r="AL52" s="88"/>
      <c r="AM52" s="88" t="s">
        <v>368</v>
      </c>
      <c r="AN52" s="52"/>
      <c r="AO52" s="52" t="str">
        <f t="shared" ca="1" si="19"/>
        <v>ES</v>
      </c>
      <c r="AP52" s="87"/>
      <c r="AQ52" s="87"/>
      <c r="AR52" s="87"/>
      <c r="AS52" s="87"/>
      <c r="AT52" s="52"/>
      <c r="AU52" s="52" t="str">
        <f t="shared" ca="1" si="20"/>
        <v>ST</v>
      </c>
      <c r="AV52" s="109" t="s">
        <v>281</v>
      </c>
      <c r="AW52" s="108"/>
      <c r="AX52" s="108"/>
      <c r="AY52" s="108" t="s">
        <v>369</v>
      </c>
      <c r="AZ52" s="52"/>
      <c r="BA52" s="52" t="str">
        <f t="shared" ca="1" si="21"/>
        <v>VT</v>
      </c>
      <c r="BB52" s="157" t="s">
        <v>370</v>
      </c>
      <c r="BC52" s="130"/>
      <c r="BD52" s="130" t="s">
        <v>46</v>
      </c>
      <c r="BE52" s="130"/>
      <c r="BF52" s="52"/>
      <c r="BG52" s="52" t="str">
        <f t="shared" ca="1" si="22"/>
        <v>••</v>
      </c>
      <c r="BH52" s="39"/>
      <c r="BI52" s="39"/>
      <c r="BJ52" s="39"/>
      <c r="BK52" s="39"/>
      <c r="BL52" s="52"/>
      <c r="BM52" s="51">
        <v>14</v>
      </c>
      <c r="BN52" s="62" t="s">
        <v>56</v>
      </c>
      <c r="BO52" s="61">
        <f ca="1">SUM(COUNTIF(OFFSET(BO52,-OFFSET(BO52,0,-2)+1,-COLUMNS($D:BO)+1,30,1),BN:BN),
COUNTIF(OFFSET(BO52,-OFFSET(BO52,0,-2)+1,-COLUMNS($P:BO)+1,30,1),BN:BN),
COUNTIF(OFFSET(BO52,-OFFSET(BO52,0,-2)+1,-COLUMNS($AB:BO)+1,30,1),BN:BN),
COUNTIF(OFFSET(BO52,-OFFSET(BO52,0,-2)+1,-COLUMNS($AO:BO)+1,30,1),BN:BN),
COUNTIF(OFFSET(BO52,-OFFSET(BO52,0,-2)+1,-COLUMNS($BA:BO)+1,30,1),BN:BN),)</f>
        <v>5</v>
      </c>
      <c r="BP52" s="61">
        <f ca="1">SUM(COUNTIF(OFFSET(BP52,-OFFSET(BP52,0,-3)+1,-COLUMNS($J:BP)+1,30,1),BN:BN),
COUNTIF(OFFSET(BP52,-OFFSET(BP52,0,-3)+1,-COLUMNS($V:BP)+1,30,1),BN:BN),
COUNTIF(OFFSET(BP52,-OFFSET(BP52,0,-3)+1,-COLUMNS($AI:BP)+1,30,1),BN:BN),
COUNTIF(OFFSET(BP52,-OFFSET(BP52,0,-3)+1,-COLUMNS($AU:BP)+1,30,1),BN:BN),
COUNTIF(OFFSET(BP52,-OFFSET(BP52,0,-3)+1,-COLUMNS($BG:BP)+1,30,1),BN:BN),)</f>
        <v>3</v>
      </c>
      <c r="BQ52" s="41">
        <f ca="1">SUM(COUNTIF(OFFSET(BQ52,-OFFSET(BQ52,0,-4)+1,-COLUMNS($D:BQ)+1,30,1),BN:BN),COUNTIF(OFFSET(BQ52,-OFFSET(BQ52,0,-4)+1,-COLUMNS($J:BQ)+1,30,1),BN:BN),COUNTIF(OFFSET(BQ52,-OFFSET(BQ52,0,-4)+1,-COLUMNS($P:BQ)+1,30,1),BN:BN),COUNTIF(OFFSET(BQ52,-OFFSET(BQ52,0,-4)+1,-COLUMNS($V:BQ)+1,30,1),BN:BN),COUNTIF(OFFSET(BQ52,-OFFSET(BQ52,0,-4)+1,-COLUMNS($AB:BQ)+1,30,1),BN:BN),COUNTIF(OFFSET(BQ52,-OFFSET(BQ52,0,-4)+1,-COLUMNS($AI:BQ)+1,30,1),BN:BN),COUNTIF(OFFSET(BQ52,-OFFSET(BQ52,0,-4)+1,-COLUMNS($AO:BQ)+1,30,1),BN:BN),COUNTIF(OFFSET(BQ52,-OFFSET(BQ52,0,-4)+1,-COLUMNS($AU:BQ)+1,30,1),BN:BN),COUNTIF(OFFSET(BQ52,-OFFSET(BQ52,0,-4)+1,-COLUMNS($BA:BQ)+1,30,1),BN:BN),COUNTIF(OFFSET(BQ52,-OFFSET(BQ52,0,-4)+1,-COLUMNS($BG:BQ)+1,30,1),BN:BN),)</f>
        <v>8</v>
      </c>
      <c r="BR52" s="60">
        <f t="shared" ca="1" si="23"/>
        <v>2.6666666666666668E-2</v>
      </c>
    </row>
    <row r="53" spans="2:70" ht="13.5" customHeight="1" outlineLevel="1">
      <c r="B53" s="106">
        <v>15</v>
      </c>
      <c r="C53" s="52"/>
      <c r="D53" s="52" t="str">
        <f t="shared" ca="1" si="25"/>
        <v>AG</v>
      </c>
      <c r="E53" s="72" t="s">
        <v>271</v>
      </c>
      <c r="F53" s="36"/>
      <c r="G53" s="36"/>
      <c r="H53" s="36" t="s">
        <v>272</v>
      </c>
      <c r="I53" s="52"/>
      <c r="J53" s="52" t="str">
        <f t="shared" ca="1" si="24"/>
        <v>ST</v>
      </c>
      <c r="K53" s="42"/>
      <c r="L53" s="42"/>
      <c r="M53" s="42"/>
      <c r="N53" s="42"/>
      <c r="O53" s="52"/>
      <c r="P53" s="52" t="str">
        <f t="shared" ca="1" si="15"/>
        <v>ST</v>
      </c>
      <c r="Q53" s="78" t="s">
        <v>273</v>
      </c>
      <c r="R53" s="37"/>
      <c r="S53" s="37"/>
      <c r="T53" s="37" t="s">
        <v>274</v>
      </c>
      <c r="U53" s="52"/>
      <c r="V53" s="52" t="str">
        <f t="shared" ca="1" si="26"/>
        <v>ST</v>
      </c>
      <c r="W53" s="78" t="s">
        <v>275</v>
      </c>
      <c r="X53" s="37"/>
      <c r="Y53" s="37"/>
      <c r="Z53" s="37" t="s">
        <v>276</v>
      </c>
      <c r="AA53" s="52"/>
      <c r="AB53" s="52" t="str">
        <f t="shared" ca="1" si="17"/>
        <v>ST</v>
      </c>
      <c r="AC53" s="78" t="s">
        <v>277</v>
      </c>
      <c r="AD53" s="37"/>
      <c r="AE53" s="37"/>
      <c r="AF53" s="37" t="s">
        <v>278</v>
      </c>
      <c r="AG53" s="52"/>
      <c r="AH53" s="52"/>
      <c r="AI53" s="52" t="str">
        <f t="shared" ca="1" si="18"/>
        <v>ST</v>
      </c>
      <c r="AJ53" s="87">
        <v>4</v>
      </c>
      <c r="AK53" s="87">
        <v>2</v>
      </c>
      <c r="AL53" s="87" t="s">
        <v>31</v>
      </c>
      <c r="AM53" s="87">
        <v>6</v>
      </c>
      <c r="AN53" s="52"/>
      <c r="AO53" s="52" t="str">
        <f t="shared" ca="1" si="19"/>
        <v>ST</v>
      </c>
      <c r="AP53" s="89" t="s">
        <v>371</v>
      </c>
      <c r="AQ53" s="88"/>
      <c r="AR53" s="88"/>
      <c r="AS53" s="88" t="s">
        <v>372</v>
      </c>
      <c r="AT53" s="52"/>
      <c r="AU53" s="52" t="str">
        <f t="shared" ca="1" si="20"/>
        <v>ST</v>
      </c>
      <c r="AV53" s="107">
        <v>2</v>
      </c>
      <c r="AW53" s="107">
        <v>2</v>
      </c>
      <c r="AX53" s="107" t="s">
        <v>121</v>
      </c>
      <c r="AY53" s="107">
        <v>4</v>
      </c>
      <c r="AZ53" s="52"/>
      <c r="BA53" s="52" t="str">
        <f t="shared" ca="1" si="21"/>
        <v>VT</v>
      </c>
      <c r="BB53" s="130"/>
      <c r="BC53" s="156" t="s">
        <v>373</v>
      </c>
      <c r="BD53" s="130"/>
      <c r="BE53" s="130"/>
      <c r="BF53" s="52"/>
      <c r="BG53" s="52" t="str">
        <f t="shared" ca="1" si="22"/>
        <v>••</v>
      </c>
      <c r="BH53" s="39"/>
      <c r="BI53" s="39"/>
      <c r="BJ53" s="39"/>
      <c r="BK53" s="39"/>
      <c r="BL53" s="52"/>
      <c r="BM53" s="51">
        <v>15</v>
      </c>
      <c r="BN53" s="62" t="s">
        <v>58</v>
      </c>
      <c r="BO53" s="61">
        <f ca="1">SUM(COUNTIF(OFFSET(BO53,-OFFSET(BO53,0,-2)+1,-COLUMNS($D:BO)+1,30,1),BN:BN),
COUNTIF(OFFSET(BO53,-OFFSET(BO53,0,-2)+1,-COLUMNS($P:BO)+1,30,1),BN:BN),
COUNTIF(OFFSET(BO53,-OFFSET(BO53,0,-2)+1,-COLUMNS($AB:BO)+1,30,1),BN:BN),
COUNTIF(OFFSET(BO53,-OFFSET(BO53,0,-2)+1,-COLUMNS($AO:BO)+1,30,1),BN:BN),
COUNTIF(OFFSET(BO53,-OFFSET(BO53,0,-2)+1,-COLUMNS($BA:BO)+1,30,1),BN:BN),)</f>
        <v>13</v>
      </c>
      <c r="BP53" s="61">
        <f ca="1">SUM(COUNTIF(OFFSET(BP53,-OFFSET(BP53,0,-3)+1,-COLUMNS($J:BP)+1,30,1),BN:BN),
COUNTIF(OFFSET(BP53,-OFFSET(BP53,0,-3)+1,-COLUMNS($V:BP)+1,30,1),BN:BN),
COUNTIF(OFFSET(BP53,-OFFSET(BP53,0,-3)+1,-COLUMNS($AI:BP)+1,30,1),BN:BN),
COUNTIF(OFFSET(BP53,-OFFSET(BP53,0,-3)+1,-COLUMNS($AU:BP)+1,30,1),BN:BN),
COUNTIF(OFFSET(BP53,-OFFSET(BP53,0,-3)+1,-COLUMNS($BG:BP)+1,30,1),BN:BN),)</f>
        <v>10</v>
      </c>
      <c r="BQ53" s="41">
        <f ca="1">SUM(COUNTIF(OFFSET(BQ53,-OFFSET(BQ53,0,-4)+1,-COLUMNS($D:BQ)+1,30,1),BN:BN),COUNTIF(OFFSET(BQ53,-OFFSET(BQ53,0,-4)+1,-COLUMNS($J:BQ)+1,30,1),BN:BN),COUNTIF(OFFSET(BQ53,-OFFSET(BQ53,0,-4)+1,-COLUMNS($P:BQ)+1,30,1),BN:BN),COUNTIF(OFFSET(BQ53,-OFFSET(BQ53,0,-4)+1,-COLUMNS($V:BQ)+1,30,1),BN:BN),COUNTIF(OFFSET(BQ53,-OFFSET(BQ53,0,-4)+1,-COLUMNS($AB:BQ)+1,30,1),BN:BN),COUNTIF(OFFSET(BQ53,-OFFSET(BQ53,0,-4)+1,-COLUMNS($AI:BQ)+1,30,1),BN:BN),COUNTIF(OFFSET(BQ53,-OFFSET(BQ53,0,-4)+1,-COLUMNS($AO:BQ)+1,30,1),BN:BN),COUNTIF(OFFSET(BQ53,-OFFSET(BQ53,0,-4)+1,-COLUMNS($AU:BQ)+1,30,1),BN:BN),COUNTIF(OFFSET(BQ53,-OFFSET(BQ53,0,-4)+1,-COLUMNS($BA:BQ)+1,30,1),BN:BN),COUNTIF(OFFSET(BQ53,-OFFSET(BQ53,0,-4)+1,-COLUMNS($BG:BQ)+1,30,1),BN:BN),)</f>
        <v>23</v>
      </c>
      <c r="BR53" s="60">
        <f t="shared" ca="1" si="23"/>
        <v>7.6666666666666661E-2</v>
      </c>
    </row>
    <row r="54" spans="2:70" ht="13.5" customHeight="1" outlineLevel="1">
      <c r="B54" s="106">
        <v>16</v>
      </c>
      <c r="C54" s="52"/>
      <c r="D54" s="52" t="str">
        <f t="shared" ca="1" si="25"/>
        <v>AG</v>
      </c>
      <c r="E54" s="41">
        <v>3</v>
      </c>
      <c r="F54" s="41">
        <v>2</v>
      </c>
      <c r="G54" s="41" t="s">
        <v>31</v>
      </c>
      <c r="H54" s="41">
        <v>5</v>
      </c>
      <c r="I54" s="52"/>
      <c r="J54" s="52" t="str">
        <f t="shared" ca="1" si="24"/>
        <v>ST</v>
      </c>
      <c r="K54" s="42"/>
      <c r="L54" s="42"/>
      <c r="M54" s="42"/>
      <c r="N54" s="42"/>
      <c r="O54" s="52"/>
      <c r="P54" s="52" t="str">
        <f t="shared" ca="1" si="15"/>
        <v>ST</v>
      </c>
      <c r="Q54" s="42">
        <v>2</v>
      </c>
      <c r="R54" s="42">
        <v>2</v>
      </c>
      <c r="S54" s="42" t="s">
        <v>31</v>
      </c>
      <c r="T54" s="42">
        <v>4</v>
      </c>
      <c r="U54" s="52"/>
      <c r="V54" s="52" t="str">
        <f t="shared" ca="1" si="26"/>
        <v>ST</v>
      </c>
      <c r="W54" s="42">
        <v>4</v>
      </c>
      <c r="X54" s="42">
        <v>2</v>
      </c>
      <c r="Y54" s="42" t="s">
        <v>121</v>
      </c>
      <c r="Z54" s="42">
        <v>6</v>
      </c>
      <c r="AA54" s="52"/>
      <c r="AB54" s="52" t="str">
        <f t="shared" ca="1" si="17"/>
        <v>ST</v>
      </c>
      <c r="AC54" s="42">
        <v>4</v>
      </c>
      <c r="AD54" s="42">
        <v>2</v>
      </c>
      <c r="AE54" s="42" t="s">
        <v>31</v>
      </c>
      <c r="AF54" s="42">
        <v>6</v>
      </c>
      <c r="AG54" s="52"/>
      <c r="AH54" s="52"/>
      <c r="AI54" s="52" t="str">
        <f t="shared" ca="1" si="18"/>
        <v>ST</v>
      </c>
      <c r="AJ54" s="87"/>
      <c r="AK54" s="87"/>
      <c r="AL54" s="87"/>
      <c r="AM54" s="87"/>
      <c r="AN54" s="52"/>
      <c r="AO54" s="52" t="str">
        <f t="shared" ca="1" si="19"/>
        <v>ST</v>
      </c>
      <c r="AP54" s="87"/>
      <c r="AQ54" s="136"/>
      <c r="AR54" s="87"/>
      <c r="AS54" s="136" t="s">
        <v>374</v>
      </c>
      <c r="AT54" s="52"/>
      <c r="AU54" s="52" t="str">
        <f t="shared" ca="1" si="20"/>
        <v>ST</v>
      </c>
      <c r="AV54" s="155" t="s">
        <v>230</v>
      </c>
      <c r="AW54" s="107"/>
      <c r="AX54" s="107" t="s">
        <v>46</v>
      </c>
      <c r="AY54" s="107"/>
      <c r="AZ54" s="52"/>
      <c r="BA54" s="52" t="str">
        <f t="shared" ca="1" si="21"/>
        <v>ES</v>
      </c>
      <c r="BB54" s="109" t="s">
        <v>375</v>
      </c>
      <c r="BC54" s="108"/>
      <c r="BD54" s="108"/>
      <c r="BE54" s="108" t="s">
        <v>376</v>
      </c>
      <c r="BF54" s="52"/>
      <c r="BG54" s="52" t="str">
        <f t="shared" ca="1" si="22"/>
        <v>••</v>
      </c>
      <c r="BH54" s="39"/>
      <c r="BI54" s="39"/>
      <c r="BJ54" s="39"/>
      <c r="BK54" s="39"/>
      <c r="BL54" s="52"/>
      <c r="BM54" s="51">
        <v>16</v>
      </c>
      <c r="BN54" s="62" t="s">
        <v>54</v>
      </c>
      <c r="BO54" s="61">
        <f ca="1">SUM(COUNTIF(OFFSET(BO54,-OFFSET(BO54,0,-2)+1,-COLUMNS($D:BO)+1,30,1),BN:BN),
COUNTIF(OFFSET(BO54,-OFFSET(BO54,0,-2)+1,-COLUMNS($P:BO)+1,30,1),BN:BN),
COUNTIF(OFFSET(BO54,-OFFSET(BO54,0,-2)+1,-COLUMNS($AB:BO)+1,30,1),BN:BN),
COUNTIF(OFFSET(BO54,-OFFSET(BO54,0,-2)+1,-COLUMNS($AO:BO)+1,30,1),BN:BN),
COUNTIF(OFFSET(BO54,-OFFSET(BO54,0,-2)+1,-COLUMNS($BA:BO)+1,30,1),BN:BN),)</f>
        <v>13</v>
      </c>
      <c r="BP54" s="61">
        <f ca="1">SUM(COUNTIF(OFFSET(BP54,-OFFSET(BP54,0,-3)+1,-COLUMNS($J:BP)+1,30,1),BN:BN),
COUNTIF(OFFSET(BP54,-OFFSET(BP54,0,-3)+1,-COLUMNS($V:BP)+1,30,1),BN:BN),
COUNTIF(OFFSET(BP54,-OFFSET(BP54,0,-3)+1,-COLUMNS($AI:BP)+1,30,1),BN:BN),
COUNTIF(OFFSET(BP54,-OFFSET(BP54,0,-3)+1,-COLUMNS($AU:BP)+1,30,1),BN:BN),
COUNTIF(OFFSET(BP54,-OFFSET(BP54,0,-3)+1,-COLUMNS($BG:BP)+1,30,1),BN:BN),)</f>
        <v>11</v>
      </c>
      <c r="BQ54" s="41">
        <f ca="1">SUM(COUNTIF(OFFSET(BQ54,-OFFSET(BQ54,0,-4)+1,-COLUMNS($D:BQ)+1,30,1),BN:BN),COUNTIF(OFFSET(BQ54,-OFFSET(BQ54,0,-4)+1,-COLUMNS($J:BQ)+1,30,1),BN:BN),COUNTIF(OFFSET(BQ54,-OFFSET(BQ54,0,-4)+1,-COLUMNS($P:BQ)+1,30,1),BN:BN),COUNTIF(OFFSET(BQ54,-OFFSET(BQ54,0,-4)+1,-COLUMNS($V:BQ)+1,30,1),BN:BN),COUNTIF(OFFSET(BQ54,-OFFSET(BQ54,0,-4)+1,-COLUMNS($AB:BQ)+1,30,1),BN:BN),COUNTIF(OFFSET(BQ54,-OFFSET(BQ54,0,-4)+1,-COLUMNS($AI:BQ)+1,30,1),BN:BN),COUNTIF(OFFSET(BQ54,-OFFSET(BQ54,0,-4)+1,-COLUMNS($AO:BQ)+1,30,1),BN:BN),COUNTIF(OFFSET(BQ54,-OFFSET(BQ54,0,-4)+1,-COLUMNS($AU:BQ)+1,30,1),BN:BN),COUNTIF(OFFSET(BQ54,-OFFSET(BQ54,0,-4)+1,-COLUMNS($BA:BQ)+1,30,1),BN:BN),COUNTIF(OFFSET(BQ54,-OFFSET(BQ54,0,-4)+1,-COLUMNS($BG:BQ)+1,30,1),BN:BN),)</f>
        <v>24</v>
      </c>
      <c r="BR54" s="60">
        <f t="shared" ca="1" si="23"/>
        <v>0.08</v>
      </c>
    </row>
    <row r="55" spans="2:70" ht="13.5" customHeight="1" outlineLevel="1">
      <c r="B55" s="106">
        <v>17</v>
      </c>
      <c r="C55" s="52"/>
      <c r="D55" s="52" t="str">
        <f t="shared" ca="1" si="25"/>
        <v>AG</v>
      </c>
      <c r="E55" s="41"/>
      <c r="F55" s="41"/>
      <c r="G55" s="41"/>
      <c r="H55" s="41"/>
      <c r="I55" s="52"/>
      <c r="J55" s="52" t="str">
        <f t="shared" ca="1" si="24"/>
        <v>ET</v>
      </c>
      <c r="K55" s="68" t="s">
        <v>283</v>
      </c>
      <c r="L55" s="67"/>
      <c r="M55" s="67"/>
      <c r="N55" s="67" t="s">
        <v>284</v>
      </c>
      <c r="O55" s="52"/>
      <c r="P55" s="52" t="str">
        <f t="shared" ca="1" si="15"/>
        <v>ST</v>
      </c>
      <c r="Q55" s="42"/>
      <c r="R55" s="42"/>
      <c r="S55" s="42"/>
      <c r="T55" s="42"/>
      <c r="U55" s="52"/>
      <c r="V55" s="52" t="str">
        <f t="shared" ca="1" si="26"/>
        <v>ST</v>
      </c>
      <c r="W55" s="42"/>
      <c r="X55" s="42"/>
      <c r="Y55" s="42"/>
      <c r="Z55" s="42"/>
      <c r="AA55" s="52"/>
      <c r="AB55" s="52" t="str">
        <f t="shared" ca="1" si="17"/>
        <v>ST</v>
      </c>
      <c r="AC55" s="42"/>
      <c r="AD55" s="42"/>
      <c r="AE55" s="42"/>
      <c r="AF55" s="42"/>
      <c r="AG55" s="52"/>
      <c r="AH55" s="52"/>
      <c r="AI55" s="52" t="str">
        <f t="shared" ca="1" si="18"/>
        <v>ST</v>
      </c>
      <c r="AJ55" s="87"/>
      <c r="AK55" s="87"/>
      <c r="AL55" s="87"/>
      <c r="AM55" s="87"/>
      <c r="AN55" s="52"/>
      <c r="AO55" s="52" t="str">
        <f t="shared" ca="1" si="19"/>
        <v>ST</v>
      </c>
      <c r="AP55" s="87">
        <v>2</v>
      </c>
      <c r="AQ55" s="87">
        <v>2</v>
      </c>
      <c r="AR55" s="87" t="s">
        <v>31</v>
      </c>
      <c r="AS55" s="87">
        <v>4</v>
      </c>
      <c r="AT55" s="52"/>
      <c r="AU55" s="52" t="str">
        <f t="shared" ca="1" si="20"/>
        <v>ST</v>
      </c>
      <c r="AV55" s="107"/>
      <c r="AW55" s="153" t="s">
        <v>377</v>
      </c>
      <c r="AX55" s="107"/>
      <c r="AY55" s="107"/>
      <c r="AZ55" s="52"/>
      <c r="BA55" s="52" t="str">
        <f t="shared" ca="1" si="21"/>
        <v>ES</v>
      </c>
      <c r="BB55" s="107">
        <v>2</v>
      </c>
      <c r="BC55" s="107">
        <v>2</v>
      </c>
      <c r="BD55" s="107" t="s">
        <v>121</v>
      </c>
      <c r="BE55" s="107">
        <v>4</v>
      </c>
      <c r="BF55" s="52"/>
      <c r="BG55" s="52" t="str">
        <f t="shared" ca="1" si="22"/>
        <v>••</v>
      </c>
      <c r="BH55" s="39"/>
      <c r="BI55" s="39"/>
      <c r="BJ55" s="39"/>
      <c r="BK55" s="39"/>
      <c r="BL55" s="52"/>
      <c r="BM55" s="51">
        <v>17</v>
      </c>
      <c r="BN55" s="57" t="s">
        <v>39</v>
      </c>
      <c r="BO55" s="56">
        <f ca="1">SUM(COUNTIF(OFFSET(BO55,-OFFSET(BO55,0,-2)+1,-COLUMNS($D:BO)+1,30,1),BN:BN),
COUNTIF(OFFSET(BO55,-OFFSET(BO55,0,-2)+1,-COLUMNS($P:BO)+1,30,1),BN:BN),
COUNTIF(OFFSET(BO55,-OFFSET(BO55,0,-2)+1,-COLUMNS($AB:BO)+1,30,1),BN:BN),
COUNTIF(OFFSET(BO55,-OFFSET(BO55,0,-2)+1,-COLUMNS($AO:BO)+1,30,1),BN:BN),
COUNTIF(OFFSET(BO55,-OFFSET(BO55,0,-2)+1,-COLUMNS($BA:BO)+1,30,1),BN:BN),)</f>
        <v>10</v>
      </c>
      <c r="BP55" s="56">
        <f ca="1">SUM(COUNTIF(OFFSET(BP55,-OFFSET(BP55,0,-3)+1,-COLUMNS($J:BP)+1,30,1),BN:BN),
COUNTIF(OFFSET(BP55,-OFFSET(BP55,0,-3)+1,-COLUMNS($V:BP)+1,30,1),BN:BN),
COUNTIF(OFFSET(BP55,-OFFSET(BP55,0,-3)+1,-COLUMNS($AI:BP)+1,30,1),BN:BN),
COUNTIF(OFFSET(BP55,-OFFSET(BP55,0,-3)+1,-COLUMNS($AU:BP)+1,30,1),BN:BN),
COUNTIF(OFFSET(BP55,-OFFSET(BP55,0,-3)+1,-COLUMNS($BG:BP)+1,30,1),BN:BN),)</f>
        <v>3</v>
      </c>
      <c r="BQ55" s="55">
        <f ca="1">SUM(COUNTIF(OFFSET(BQ55,-OFFSET(BQ55,0,-4)+1,-COLUMNS($D:BQ)+1,30,1),BN:BN),COUNTIF(OFFSET(BQ55,-OFFSET(BQ55,0,-4)+1,-COLUMNS($J:BQ)+1,30,1),BN:BN),COUNTIF(OFFSET(BQ55,-OFFSET(BQ55,0,-4)+1,-COLUMNS($P:BQ)+1,30,1),BN:BN),COUNTIF(OFFSET(BQ55,-OFFSET(BQ55,0,-4)+1,-COLUMNS($V:BQ)+1,30,1),BN:BN),COUNTIF(OFFSET(BQ55,-OFFSET(BQ55,0,-4)+1,-COLUMNS($AB:BQ)+1,30,1),BN:BN),COUNTIF(OFFSET(BQ55,-OFFSET(BQ55,0,-4)+1,-COLUMNS($AI:BQ)+1,30,1),BN:BN),COUNTIF(OFFSET(BQ55,-OFFSET(BQ55,0,-4)+1,-COLUMNS($AO:BQ)+1,30,1),BN:BN),COUNTIF(OFFSET(BQ55,-OFFSET(BQ55,0,-4)+1,-COLUMNS($AU:BQ)+1,30,1),BN:BN),COUNTIF(OFFSET(BQ55,-OFFSET(BQ55,0,-4)+1,-COLUMNS($BA:BQ)+1,30,1),BN:BN),COUNTIF(OFFSET(BQ55,-OFFSET(BQ55,0,-4)+1,-COLUMNS($BG:BQ)+1,30,1),BN:BN),)</f>
        <v>13</v>
      </c>
      <c r="BR55" s="54">
        <f t="shared" ca="1" si="23"/>
        <v>4.3333333333333335E-2</v>
      </c>
    </row>
    <row r="56" spans="2:70" ht="13.5" customHeight="1" outlineLevel="1">
      <c r="B56" s="106">
        <v>18</v>
      </c>
      <c r="C56" s="52"/>
      <c r="D56" s="52" t="str">
        <f t="shared" ca="1" si="25"/>
        <v>AG</v>
      </c>
      <c r="E56" s="41"/>
      <c r="F56" s="41"/>
      <c r="G56" s="41"/>
      <c r="H56" s="41"/>
      <c r="I56" s="52"/>
      <c r="J56" s="52" t="str">
        <f t="shared" ca="1" si="24"/>
        <v>ET</v>
      </c>
      <c r="K56" s="63">
        <v>2</v>
      </c>
      <c r="L56" s="63">
        <v>1</v>
      </c>
      <c r="M56" s="63" t="s">
        <v>121</v>
      </c>
      <c r="N56" s="63">
        <v>3</v>
      </c>
      <c r="O56" s="52"/>
      <c r="P56" s="52" t="str">
        <f t="shared" ca="1" si="15"/>
        <v>ST</v>
      </c>
      <c r="Q56" s="42"/>
      <c r="R56" s="42"/>
      <c r="S56" s="42"/>
      <c r="T56" s="42"/>
      <c r="U56" s="52"/>
      <c r="V56" s="52" t="str">
        <f t="shared" ca="1" si="26"/>
        <v>ST</v>
      </c>
      <c r="W56" s="42"/>
      <c r="X56" s="42"/>
      <c r="Y56" s="42"/>
      <c r="Z56" s="42"/>
      <c r="AA56" s="52"/>
      <c r="AB56" s="52" t="str">
        <f t="shared" ca="1" si="17"/>
        <v>ST</v>
      </c>
      <c r="AC56" s="42"/>
      <c r="AD56" s="42"/>
      <c r="AE56" s="42"/>
      <c r="AF56" s="42"/>
      <c r="AG56" s="52"/>
      <c r="AH56" s="52"/>
      <c r="AI56" s="52" t="str">
        <f t="shared" ca="1" si="18"/>
        <v>ST</v>
      </c>
      <c r="AJ56" s="87"/>
      <c r="AK56" s="87"/>
      <c r="AL56" s="87"/>
      <c r="AM56" s="87"/>
      <c r="AN56" s="52"/>
      <c r="AO56" s="52" t="str">
        <f t="shared" ca="1" si="19"/>
        <v>ST</v>
      </c>
      <c r="AP56" s="87"/>
      <c r="AQ56" s="136"/>
      <c r="AR56" s="87"/>
      <c r="AS56" s="136" t="s">
        <v>378</v>
      </c>
      <c r="AT56" s="52"/>
      <c r="AU56" s="52" t="str">
        <f t="shared" ca="1" si="20"/>
        <v>EO</v>
      </c>
      <c r="AV56" s="89" t="s">
        <v>379</v>
      </c>
      <c r="AW56" s="88"/>
      <c r="AX56" s="88"/>
      <c r="AY56" s="88" t="s">
        <v>380</v>
      </c>
      <c r="AZ56" s="52"/>
      <c r="BA56" s="52" t="str">
        <f t="shared" ca="1" si="21"/>
        <v>ES</v>
      </c>
      <c r="BB56" s="155" t="s">
        <v>245</v>
      </c>
      <c r="BC56" s="107"/>
      <c r="BD56" s="107" t="s">
        <v>46</v>
      </c>
      <c r="BE56" s="107"/>
      <c r="BF56" s="52"/>
      <c r="BG56" s="52" t="str">
        <f t="shared" ca="1" si="22"/>
        <v>••</v>
      </c>
      <c r="BH56" s="39"/>
      <c r="BI56" s="39"/>
      <c r="BJ56" s="39"/>
      <c r="BK56" s="39"/>
      <c r="BL56" s="52"/>
      <c r="BM56" s="51">
        <v>18</v>
      </c>
      <c r="BN56" s="57" t="s">
        <v>64</v>
      </c>
      <c r="BO56" s="56">
        <f ca="1">SUM(COUNTIF(OFFSET(BO56,-OFFSET(BO56,0,-2)+1,-COLUMNS($D:BO)+1,30,1),BN:BN),
COUNTIF(OFFSET(BO56,-OFFSET(BO56,0,-2)+1,-COLUMNS($P:BO)+1,30,1),BN:BN),
COUNTIF(OFFSET(BO56,-OFFSET(BO56,0,-2)+1,-COLUMNS($AB:BO)+1,30,1),BN:BN),
COUNTIF(OFFSET(BO56,-OFFSET(BO56,0,-2)+1,-COLUMNS($AO:BO)+1,30,1),BN:BN),
COUNTIF(OFFSET(BO56,-OFFSET(BO56,0,-2)+1,-COLUMNS($BA:BO)+1,30,1),BN:BN),)</f>
        <v>4</v>
      </c>
      <c r="BP56" s="56">
        <f ca="1">SUM(COUNTIF(OFFSET(BP56,-OFFSET(BP56,0,-3)+1,-COLUMNS($J:BP)+1,30,1),BN:BN),
COUNTIF(OFFSET(BP56,-OFFSET(BP56,0,-3)+1,-COLUMNS($V:BP)+1,30,1),BN:BN),
COUNTIF(OFFSET(BP56,-OFFSET(BP56,0,-3)+1,-COLUMNS($AI:BP)+1,30,1),BN:BN),
COUNTIF(OFFSET(BP56,-OFFSET(BP56,0,-3)+1,-COLUMNS($AU:BP)+1,30,1),BN:BN),
COUNTIF(OFFSET(BP56,-OFFSET(BP56,0,-3)+1,-COLUMNS($BG:BP)+1,30,1),BN:BN),)</f>
        <v>2</v>
      </c>
      <c r="BQ56" s="55">
        <f ca="1">SUM(COUNTIF(OFFSET(BQ56,-OFFSET(BQ56,0,-4)+1,-COLUMNS($D:BQ)+1,30,1),BN:BN),COUNTIF(OFFSET(BQ56,-OFFSET(BQ56,0,-4)+1,-COLUMNS($J:BQ)+1,30,1),BN:BN),COUNTIF(OFFSET(BQ56,-OFFSET(BQ56,0,-4)+1,-COLUMNS($P:BQ)+1,30,1),BN:BN),COUNTIF(OFFSET(BQ56,-OFFSET(BQ56,0,-4)+1,-COLUMNS($V:BQ)+1,30,1),BN:BN),COUNTIF(OFFSET(BQ56,-OFFSET(BQ56,0,-4)+1,-COLUMNS($AB:BQ)+1,30,1),BN:BN),COUNTIF(OFFSET(BQ56,-OFFSET(BQ56,0,-4)+1,-COLUMNS($AI:BQ)+1,30,1),BN:BN),COUNTIF(OFFSET(BQ56,-OFFSET(BQ56,0,-4)+1,-COLUMNS($AO:BQ)+1,30,1),BN:BN),COUNTIF(OFFSET(BQ56,-OFFSET(BQ56,0,-4)+1,-COLUMNS($AU:BQ)+1,30,1),BN:BN),COUNTIF(OFFSET(BQ56,-OFFSET(BQ56,0,-4)+1,-COLUMNS($BA:BQ)+1,30,1),BN:BN),COUNTIF(OFFSET(BQ56,-OFFSET(BQ56,0,-4)+1,-COLUMNS($BG:BQ)+1,30,1),BN:BN),)</f>
        <v>6</v>
      </c>
      <c r="BR56" s="54">
        <f t="shared" ca="1" si="23"/>
        <v>0.02</v>
      </c>
    </row>
    <row r="57" spans="2:70" ht="13.5" customHeight="1" outlineLevel="1">
      <c r="B57" s="106">
        <v>19</v>
      </c>
      <c r="C57" s="52"/>
      <c r="D57" s="52" t="str">
        <f t="shared" ca="1" si="25"/>
        <v>AG</v>
      </c>
      <c r="E57" s="41"/>
      <c r="F57" s="41"/>
      <c r="G57" s="41"/>
      <c r="H57" s="41"/>
      <c r="I57" s="52"/>
      <c r="J57" s="52" t="str">
        <f t="shared" ca="1" si="24"/>
        <v>ET</v>
      </c>
      <c r="K57" s="63"/>
      <c r="L57" s="63"/>
      <c r="M57" s="63"/>
      <c r="N57" s="63"/>
      <c r="O57" s="52"/>
      <c r="P57" s="52" t="str">
        <f t="shared" ca="1" si="15"/>
        <v>EO</v>
      </c>
      <c r="Q57" s="78" t="s">
        <v>287</v>
      </c>
      <c r="R57" s="37"/>
      <c r="S57" s="37"/>
      <c r="T57" s="37" t="s">
        <v>288</v>
      </c>
      <c r="U57" s="52"/>
      <c r="V57" s="52" t="str">
        <f t="shared" ca="1" si="26"/>
        <v>ST</v>
      </c>
      <c r="W57" s="135" t="s">
        <v>34</v>
      </c>
      <c r="X57" s="42"/>
      <c r="Y57" s="42" t="s">
        <v>46</v>
      </c>
      <c r="Z57" s="42"/>
      <c r="AA57" s="52"/>
      <c r="AB57" s="52" t="str">
        <f t="shared" ca="1" si="17"/>
        <v>ST</v>
      </c>
      <c r="AC57" s="42"/>
      <c r="AD57" s="42"/>
      <c r="AE57" s="42"/>
      <c r="AF57" s="42"/>
      <c r="AG57" s="52"/>
      <c r="AH57" s="52"/>
      <c r="AI57" s="52" t="str">
        <f t="shared" ca="1" si="18"/>
        <v>ST</v>
      </c>
      <c r="AJ57" s="87"/>
      <c r="AK57" s="87"/>
      <c r="AL57" s="87"/>
      <c r="AM57" s="87"/>
      <c r="AN57" s="52"/>
      <c r="AO57" s="52" t="str">
        <f t="shared" ca="1" si="19"/>
        <v>ST</v>
      </c>
      <c r="AP57" s="154" t="str">
        <f>AP53</f>
        <v>Acél|Fa</v>
      </c>
      <c r="AQ57" s="136"/>
      <c r="AR57" s="87"/>
      <c r="AS57" s="136" t="s">
        <v>381</v>
      </c>
      <c r="AT57" s="52"/>
      <c r="AU57" s="52" t="str">
        <f t="shared" ca="1" si="20"/>
        <v>EO</v>
      </c>
      <c r="AV57" s="87">
        <v>2</v>
      </c>
      <c r="AW57" s="87">
        <v>1</v>
      </c>
      <c r="AX57" s="87" t="s">
        <v>31</v>
      </c>
      <c r="AY57" s="87">
        <v>3</v>
      </c>
      <c r="AZ57" s="52"/>
      <c r="BA57" s="52" t="str">
        <f t="shared" ca="1" si="21"/>
        <v>ES</v>
      </c>
      <c r="BB57" s="107"/>
      <c r="BC57" s="153" t="s">
        <v>382</v>
      </c>
      <c r="BD57" s="107"/>
      <c r="BE57" s="107"/>
      <c r="BF57" s="52"/>
      <c r="BG57" s="52" t="str">
        <f t="shared" ca="1" si="22"/>
        <v>••</v>
      </c>
      <c r="BH57" s="39"/>
      <c r="BI57" s="39"/>
      <c r="BJ57" s="39"/>
      <c r="BK57" s="39"/>
      <c r="BL57" s="52"/>
      <c r="BM57" s="51">
        <v>19</v>
      </c>
      <c r="BN57" s="57" t="s">
        <v>65</v>
      </c>
      <c r="BO57" s="56">
        <f ca="1">SUM(COUNTIF(OFFSET(BO57,-OFFSET(BO57,0,-2)+1,-COLUMNS($D:BO)+1,30,1),BN:BN),
COUNTIF(OFFSET(BO57,-OFFSET(BO57,0,-2)+1,-COLUMNS($P:BO)+1,30,1),BN:BN),
COUNTIF(OFFSET(BO57,-OFFSET(BO57,0,-2)+1,-COLUMNS($AB:BO)+1,30,1),BN:BN),
COUNTIF(OFFSET(BO57,-OFFSET(BO57,0,-2)+1,-COLUMNS($AO:BO)+1,30,1),BN:BN),
COUNTIF(OFFSET(BO57,-OFFSET(BO57,0,-2)+1,-COLUMNS($BA:BO)+1,30,1),BN:BN),)</f>
        <v>4</v>
      </c>
      <c r="BP57" s="56">
        <f ca="1">SUM(COUNTIF(OFFSET(BP57,-OFFSET(BP57,0,-3)+1,-COLUMNS($J:BP)+1,30,1),BN:BN),
COUNTIF(OFFSET(BP57,-OFFSET(BP57,0,-3)+1,-COLUMNS($V:BP)+1,30,1),BN:BN),
COUNTIF(OFFSET(BP57,-OFFSET(BP57,0,-3)+1,-COLUMNS($AI:BP)+1,30,1),BN:BN),
COUNTIF(OFFSET(BP57,-OFFSET(BP57,0,-3)+1,-COLUMNS($AU:BP)+1,30,1),BN:BN),
COUNTIF(OFFSET(BP57,-OFFSET(BP57,0,-3)+1,-COLUMNS($BG:BP)+1,30,1),BN:BN),)</f>
        <v>4</v>
      </c>
      <c r="BQ57" s="55">
        <f ca="1">SUM(COUNTIF(OFFSET(BQ57,-OFFSET(BQ57,0,-4)+1,-COLUMNS($D:BQ)+1,30,1),BN:BN),COUNTIF(OFFSET(BQ57,-OFFSET(BQ57,0,-4)+1,-COLUMNS($J:BQ)+1,30,1),BN:BN),COUNTIF(OFFSET(BQ57,-OFFSET(BQ57,0,-4)+1,-COLUMNS($P:BQ)+1,30,1),BN:BN),COUNTIF(OFFSET(BQ57,-OFFSET(BQ57,0,-4)+1,-COLUMNS($V:BQ)+1,30,1),BN:BN),COUNTIF(OFFSET(BQ57,-OFFSET(BQ57,0,-4)+1,-COLUMNS($AB:BQ)+1,30,1),BN:BN),COUNTIF(OFFSET(BQ57,-OFFSET(BQ57,0,-4)+1,-COLUMNS($AI:BQ)+1,30,1),BN:BN),COUNTIF(OFFSET(BQ57,-OFFSET(BQ57,0,-4)+1,-COLUMNS($AO:BQ)+1,30,1),BN:BN),COUNTIF(OFFSET(BQ57,-OFFSET(BQ57,0,-4)+1,-COLUMNS($AU:BQ)+1,30,1),BN:BN),COUNTIF(OFFSET(BQ57,-OFFSET(BQ57,0,-4)+1,-COLUMNS($BA:BQ)+1,30,1),BN:BN),COUNTIF(OFFSET(BQ57,-OFFSET(BQ57,0,-4)+1,-COLUMNS($BG:BQ)+1,30,1),BN:BN),)</f>
        <v>8</v>
      </c>
      <c r="BR57" s="54">
        <f t="shared" ca="1" si="23"/>
        <v>2.6666666666666668E-2</v>
      </c>
    </row>
    <row r="58" spans="2:70" ht="13.5" customHeight="1" outlineLevel="1">
      <c r="B58" s="106">
        <v>20</v>
      </c>
      <c r="C58" s="52"/>
      <c r="D58" s="52" t="str">
        <f t="shared" ca="1" si="25"/>
        <v>RA</v>
      </c>
      <c r="E58" s="72" t="s">
        <v>289</v>
      </c>
      <c r="F58" s="36"/>
      <c r="G58" s="36"/>
      <c r="H58" s="36" t="s">
        <v>290</v>
      </c>
      <c r="I58" s="52"/>
      <c r="J58" s="52" t="str">
        <f t="shared" ca="1" si="24"/>
        <v>AG</v>
      </c>
      <c r="K58" s="72" t="s">
        <v>291</v>
      </c>
      <c r="L58" s="36"/>
      <c r="M58" s="36"/>
      <c r="N58" s="36" t="s">
        <v>292</v>
      </c>
      <c r="O58" s="52"/>
      <c r="P58" s="52" t="str">
        <f t="shared" ca="1" si="15"/>
        <v>EO</v>
      </c>
      <c r="Q58" s="42">
        <v>2</v>
      </c>
      <c r="R58" s="42">
        <v>1</v>
      </c>
      <c r="S58" s="42" t="s">
        <v>121</v>
      </c>
      <c r="T58" s="42">
        <v>3</v>
      </c>
      <c r="U58" s="52"/>
      <c r="V58" s="52" t="str">
        <f t="shared" ca="1" si="26"/>
        <v>ST</v>
      </c>
      <c r="W58" s="42"/>
      <c r="X58" s="133" t="s">
        <v>293</v>
      </c>
      <c r="Y58" s="42"/>
      <c r="Z58" s="42"/>
      <c r="AA58" s="52"/>
      <c r="AB58" s="52" t="str">
        <f t="shared" ca="1" si="17"/>
        <v>ST</v>
      </c>
      <c r="AC58" s="42"/>
      <c r="AD58" s="42"/>
      <c r="AE58" s="42"/>
      <c r="AF58" s="42"/>
      <c r="AG58" s="52"/>
      <c r="AH58" s="52"/>
      <c r="AI58" s="52" t="str">
        <f t="shared" ca="1" si="18"/>
        <v>EK</v>
      </c>
      <c r="AJ58" s="89" t="s">
        <v>383</v>
      </c>
      <c r="AK58" s="88"/>
      <c r="AL58" s="88"/>
      <c r="AM58" s="88" t="s">
        <v>384</v>
      </c>
      <c r="AN58" s="52"/>
      <c r="AO58" s="52" t="str">
        <f t="shared" ca="1" si="19"/>
        <v>ST</v>
      </c>
      <c r="AP58" s="87">
        <v>2</v>
      </c>
      <c r="AQ58" s="87">
        <v>0</v>
      </c>
      <c r="AR58" s="137" t="s">
        <v>121</v>
      </c>
      <c r="AS58" s="87">
        <v>2</v>
      </c>
      <c r="AT58" s="52"/>
      <c r="AU58" s="52" t="str">
        <f t="shared" ca="1" si="20"/>
        <v>EO</v>
      </c>
      <c r="AV58" s="87"/>
      <c r="AW58" s="87"/>
      <c r="AX58" s="87"/>
      <c r="AY58" s="87"/>
      <c r="AZ58" s="52"/>
      <c r="BA58" s="52" t="str">
        <f t="shared" ca="1" si="21"/>
        <v>EK</v>
      </c>
      <c r="BB58" s="109" t="s">
        <v>385</v>
      </c>
      <c r="BC58" s="108"/>
      <c r="BD58" s="108"/>
      <c r="BE58" s="108" t="s">
        <v>386</v>
      </c>
      <c r="BF58" s="52"/>
      <c r="BG58" s="52" t="str">
        <f t="shared" ca="1" si="22"/>
        <v>••</v>
      </c>
      <c r="BH58" s="39"/>
      <c r="BI58" s="39"/>
      <c r="BJ58" s="39"/>
      <c r="BK58" s="39"/>
      <c r="BL58" s="52"/>
      <c r="BM58" s="51">
        <v>20</v>
      </c>
      <c r="BN58" s="57" t="s">
        <v>68</v>
      </c>
      <c r="BO58" s="56">
        <f ca="1">SUM(COUNTIF(OFFSET(BO58,-OFFSET(BO58,0,-2)+1,-COLUMNS($D:BO)+1,30,1),BN:BN),
COUNTIF(OFFSET(BO58,-OFFSET(BO58,0,-2)+1,-COLUMNS($P:BO)+1,30,1),BN:BN),
COUNTIF(OFFSET(BO58,-OFFSET(BO58,0,-2)+1,-COLUMNS($AB:BO)+1,30,1),BN:BN),
COUNTIF(OFFSET(BO58,-OFFSET(BO58,0,-2)+1,-COLUMNS($AO:BO)+1,30,1),BN:BN),
COUNTIF(OFFSET(BO58,-OFFSET(BO58,0,-2)+1,-COLUMNS($BA:BO)+1,30,1),BN:BN),)</f>
        <v>11</v>
      </c>
      <c r="BP58" s="56">
        <f ca="1">SUM(COUNTIF(OFFSET(BP58,-OFFSET(BP58,0,-3)+1,-COLUMNS($J:BP)+1,30,1),BN:BN),
COUNTIF(OFFSET(BP58,-OFFSET(BP58,0,-3)+1,-COLUMNS($V:BP)+1,30,1),BN:BN),
COUNTIF(OFFSET(BP58,-OFFSET(BP58,0,-3)+1,-COLUMNS($AI:BP)+1,30,1),BN:BN),
COUNTIF(OFFSET(BP58,-OFFSET(BP58,0,-3)+1,-COLUMNS($AU:BP)+1,30,1),BN:BN),
COUNTIF(OFFSET(BP58,-OFFSET(BP58,0,-3)+1,-COLUMNS($BG:BP)+1,30,1),BN:BN),)</f>
        <v>4</v>
      </c>
      <c r="BQ58" s="55">
        <f ca="1">SUM(COUNTIF(OFFSET(BQ58,-OFFSET(BQ58,0,-4)+1,-COLUMNS($D:BQ)+1,30,1),BN:BN),COUNTIF(OFFSET(BQ58,-OFFSET(BQ58,0,-4)+1,-COLUMNS($J:BQ)+1,30,1),BN:BN),COUNTIF(OFFSET(BQ58,-OFFSET(BQ58,0,-4)+1,-COLUMNS($P:BQ)+1,30,1),BN:BN),COUNTIF(OFFSET(BQ58,-OFFSET(BQ58,0,-4)+1,-COLUMNS($V:BQ)+1,30,1),BN:BN),COUNTIF(OFFSET(BQ58,-OFFSET(BQ58,0,-4)+1,-COLUMNS($AB:BQ)+1,30,1),BN:BN),COUNTIF(OFFSET(BQ58,-OFFSET(BQ58,0,-4)+1,-COLUMNS($AI:BQ)+1,30,1),BN:BN),COUNTIF(OFFSET(BQ58,-OFFSET(BQ58,0,-4)+1,-COLUMNS($AO:BQ)+1,30,1),BN:BN),COUNTIF(OFFSET(BQ58,-OFFSET(BQ58,0,-4)+1,-COLUMNS($AU:BQ)+1,30,1),BN:BN),COUNTIF(OFFSET(BQ58,-OFFSET(BQ58,0,-4)+1,-COLUMNS($BA:BQ)+1,30,1),BN:BN),COUNTIF(OFFSET(BQ58,-OFFSET(BQ58,0,-4)+1,-COLUMNS($BG:BQ)+1,30,1),BN:BN),)</f>
        <v>15</v>
      </c>
      <c r="BR58" s="54">
        <f t="shared" ca="1" si="23"/>
        <v>0.05</v>
      </c>
    </row>
    <row r="59" spans="2:70" ht="13.5" customHeight="1" outlineLevel="1">
      <c r="B59" s="106">
        <v>21</v>
      </c>
      <c r="C59" s="52"/>
      <c r="D59" s="52" t="str">
        <f t="shared" ca="1" si="25"/>
        <v>RA</v>
      </c>
      <c r="E59" s="41">
        <v>0</v>
      </c>
      <c r="F59" s="41">
        <v>5</v>
      </c>
      <c r="G59" s="41" t="s">
        <v>121</v>
      </c>
      <c r="H59" s="41">
        <v>5</v>
      </c>
      <c r="I59" s="52"/>
      <c r="J59" s="52" t="str">
        <f t="shared" ca="1" si="24"/>
        <v>AG</v>
      </c>
      <c r="K59" s="41">
        <v>3</v>
      </c>
      <c r="L59" s="41">
        <v>2</v>
      </c>
      <c r="M59" s="41" t="s">
        <v>31</v>
      </c>
      <c r="N59" s="41">
        <v>5</v>
      </c>
      <c r="O59" s="52"/>
      <c r="P59" s="52" t="str">
        <f t="shared" ca="1" si="15"/>
        <v>EO</v>
      </c>
      <c r="Q59" s="42"/>
      <c r="R59" s="42"/>
      <c r="S59" s="42"/>
      <c r="T59" s="42"/>
      <c r="U59" s="52"/>
      <c r="V59" s="52" t="str">
        <f t="shared" ca="1" si="26"/>
        <v>ET</v>
      </c>
      <c r="W59" s="68" t="s">
        <v>296</v>
      </c>
      <c r="X59" s="67"/>
      <c r="Y59" s="67"/>
      <c r="Z59" s="67" t="s">
        <v>297</v>
      </c>
      <c r="AA59" s="52"/>
      <c r="AB59" s="52" t="str">
        <f t="shared" ca="1" si="17"/>
        <v>EK</v>
      </c>
      <c r="AC59" s="78" t="s">
        <v>298</v>
      </c>
      <c r="AD59" s="37"/>
      <c r="AE59" s="37"/>
      <c r="AF59" s="37" t="s">
        <v>299</v>
      </c>
      <c r="AG59" s="52"/>
      <c r="AH59" s="52"/>
      <c r="AI59" s="52" t="str">
        <f t="shared" ca="1" si="18"/>
        <v>EK</v>
      </c>
      <c r="AJ59" s="87">
        <v>2</v>
      </c>
      <c r="AK59" s="87">
        <v>2</v>
      </c>
      <c r="AL59" s="87" t="s">
        <v>31</v>
      </c>
      <c r="AM59" s="87">
        <v>4</v>
      </c>
      <c r="AN59" s="52"/>
      <c r="AO59" s="52" t="str">
        <f t="shared" ca="1" si="19"/>
        <v>EK</v>
      </c>
      <c r="AP59" s="78" t="s">
        <v>300</v>
      </c>
      <c r="AQ59" s="37"/>
      <c r="AR59" s="37"/>
      <c r="AS59" s="37" t="s">
        <v>301</v>
      </c>
      <c r="AT59" s="52"/>
      <c r="AU59" s="52" t="str">
        <f t="shared" ca="1" si="20"/>
        <v>EK</v>
      </c>
      <c r="AV59" s="89" t="s">
        <v>387</v>
      </c>
      <c r="AW59" s="88"/>
      <c r="AX59" s="88"/>
      <c r="AY59" s="88" t="s">
        <v>388</v>
      </c>
      <c r="AZ59" s="52"/>
      <c r="BA59" s="52" t="str">
        <f t="shared" ca="1" si="21"/>
        <v>EK</v>
      </c>
      <c r="BB59" s="107">
        <v>2</v>
      </c>
      <c r="BC59" s="107">
        <v>0</v>
      </c>
      <c r="BD59" s="107" t="s">
        <v>121</v>
      </c>
      <c r="BE59" s="107">
        <v>2</v>
      </c>
      <c r="BF59" s="52"/>
      <c r="BG59" s="52" t="str">
        <f t="shared" ca="1" si="22"/>
        <v>••</v>
      </c>
      <c r="BH59" s="39"/>
      <c r="BI59" s="39"/>
      <c r="BJ59" s="39"/>
      <c r="BK59" s="39"/>
      <c r="BL59" s="52"/>
      <c r="BM59" s="51">
        <v>21</v>
      </c>
      <c r="BN59" s="132"/>
      <c r="BO59" s="131"/>
      <c r="BP59" s="131"/>
    </row>
    <row r="60" spans="2:70" ht="13.5" customHeight="1" outlineLevel="1">
      <c r="B60" s="106">
        <v>22</v>
      </c>
      <c r="C60" s="52"/>
      <c r="D60" s="52" t="str">
        <f t="shared" ca="1" si="25"/>
        <v>RA</v>
      </c>
      <c r="E60" s="41"/>
      <c r="F60" s="41"/>
      <c r="G60" s="41"/>
      <c r="H60" s="41"/>
      <c r="I60" s="52"/>
      <c r="J60" s="52" t="str">
        <f t="shared" ca="1" si="24"/>
        <v>AG</v>
      </c>
      <c r="K60" s="41"/>
      <c r="L60" s="41"/>
      <c r="M60" s="41"/>
      <c r="N60" s="41"/>
      <c r="O60" s="52"/>
      <c r="P60" s="52" t="str">
        <f t="shared" ca="1" si="15"/>
        <v>ET</v>
      </c>
      <c r="Q60" s="68" t="s">
        <v>302</v>
      </c>
      <c r="R60" s="67"/>
      <c r="S60" s="67"/>
      <c r="T60" s="67" t="s">
        <v>303</v>
      </c>
      <c r="U60" s="52"/>
      <c r="V60" s="52" t="str">
        <f t="shared" ca="1" si="26"/>
        <v>ET</v>
      </c>
      <c r="W60" s="63">
        <v>2</v>
      </c>
      <c r="X60" s="63">
        <v>1</v>
      </c>
      <c r="Y60" s="63" t="s">
        <v>31</v>
      </c>
      <c r="Z60" s="63">
        <v>3</v>
      </c>
      <c r="AA60" s="52"/>
      <c r="AB60" s="52" t="str">
        <f t="shared" ca="1" si="17"/>
        <v>EK</v>
      </c>
      <c r="AC60" s="42">
        <v>2</v>
      </c>
      <c r="AD60" s="42">
        <v>0</v>
      </c>
      <c r="AE60" s="42" t="s">
        <v>121</v>
      </c>
      <c r="AF60" s="42">
        <v>2</v>
      </c>
      <c r="AG60" s="52"/>
      <c r="AH60" s="52"/>
      <c r="AI60" s="52" t="str">
        <f t="shared" ca="1" si="18"/>
        <v>EK</v>
      </c>
      <c r="AJ60" s="87"/>
      <c r="AK60" s="87"/>
      <c r="AL60" s="87"/>
      <c r="AM60" s="87"/>
      <c r="AN60" s="52"/>
      <c r="AO60" s="52" t="str">
        <f t="shared" ca="1" si="19"/>
        <v>EK</v>
      </c>
      <c r="AP60" s="42">
        <v>2</v>
      </c>
      <c r="AQ60" s="42">
        <v>2</v>
      </c>
      <c r="AR60" s="42" t="s">
        <v>31</v>
      </c>
      <c r="AS60" s="42">
        <v>4</v>
      </c>
      <c r="AT60" s="52"/>
      <c r="AU60" s="52" t="str">
        <f t="shared" ca="1" si="20"/>
        <v>EK</v>
      </c>
      <c r="AV60" s="87">
        <v>2</v>
      </c>
      <c r="AW60" s="87">
        <v>2</v>
      </c>
      <c r="AX60" s="87" t="s">
        <v>31</v>
      </c>
      <c r="AY60" s="87">
        <v>4</v>
      </c>
      <c r="AZ60" s="52"/>
      <c r="BA60" s="52" t="str">
        <f t="shared" ca="1" si="21"/>
        <v>EO</v>
      </c>
      <c r="BB60" s="109" t="s">
        <v>389</v>
      </c>
      <c r="BC60" s="108"/>
      <c r="BD60" s="108"/>
      <c r="BE60" s="108" t="s">
        <v>390</v>
      </c>
      <c r="BF60" s="52"/>
      <c r="BG60" s="52" t="str">
        <f t="shared" ca="1" si="22"/>
        <v>••</v>
      </c>
      <c r="BH60" s="39"/>
      <c r="BI60" s="39"/>
      <c r="BJ60" s="39"/>
      <c r="BK60" s="39"/>
      <c r="BL60" s="52"/>
      <c r="BM60" s="51">
        <v>22</v>
      </c>
      <c r="BN60" s="132"/>
      <c r="BO60" s="131"/>
      <c r="BP60" s="131"/>
    </row>
    <row r="61" spans="2:70" ht="13.5" customHeight="1" outlineLevel="1">
      <c r="B61" s="106">
        <v>23</v>
      </c>
      <c r="C61" s="52"/>
      <c r="D61" s="52" t="str">
        <f t="shared" ca="1" si="25"/>
        <v>RA</v>
      </c>
      <c r="E61" s="41"/>
      <c r="F61" s="41"/>
      <c r="G61" s="41"/>
      <c r="H61" s="41"/>
      <c r="I61" s="52"/>
      <c r="J61" s="52" t="str">
        <f t="shared" ca="1" si="24"/>
        <v>AG</v>
      </c>
      <c r="K61" s="41"/>
      <c r="L61" s="41"/>
      <c r="M61" s="41"/>
      <c r="N61" s="41"/>
      <c r="O61" s="52"/>
      <c r="P61" s="52" t="str">
        <f t="shared" ca="1" si="15"/>
        <v>ET</v>
      </c>
      <c r="Q61" s="63">
        <v>2</v>
      </c>
      <c r="R61" s="63">
        <v>1</v>
      </c>
      <c r="S61" s="63" t="s">
        <v>31</v>
      </c>
      <c r="T61" s="63">
        <v>3</v>
      </c>
      <c r="U61" s="52"/>
      <c r="V61" s="52" t="str">
        <f t="shared" ca="1" si="26"/>
        <v>ET</v>
      </c>
      <c r="W61" s="63"/>
      <c r="X61" s="63"/>
      <c r="Y61" s="63"/>
      <c r="Z61" s="63"/>
      <c r="AA61" s="52"/>
      <c r="AB61" s="52" t="str">
        <f t="shared" ca="1" si="17"/>
        <v>ET</v>
      </c>
      <c r="AC61" s="68" t="s">
        <v>306</v>
      </c>
      <c r="AD61" s="67"/>
      <c r="AE61" s="67"/>
      <c r="AF61" s="67" t="s">
        <v>307</v>
      </c>
      <c r="AG61" s="52"/>
      <c r="AH61" s="52"/>
      <c r="AI61" s="52" t="str">
        <f t="shared" ca="1" si="18"/>
        <v>EK</v>
      </c>
      <c r="AJ61" s="87"/>
      <c r="AK61" s="87"/>
      <c r="AL61" s="87"/>
      <c r="AM61" s="87"/>
      <c r="AN61" s="52"/>
      <c r="AO61" s="52" t="str">
        <f t="shared" ca="1" si="19"/>
        <v>EK</v>
      </c>
      <c r="AP61" s="42"/>
      <c r="AQ61" s="42"/>
      <c r="AR61" s="42"/>
      <c r="AS61" s="42"/>
      <c r="AT61" s="52"/>
      <c r="AU61" s="52" t="str">
        <f t="shared" ca="1" si="20"/>
        <v>EK</v>
      </c>
      <c r="AV61" s="87"/>
      <c r="AW61" s="87"/>
      <c r="AX61" s="87"/>
      <c r="AY61" s="87"/>
      <c r="AZ61" s="52"/>
      <c r="BA61" s="52" t="str">
        <f t="shared" ca="1" si="21"/>
        <v>EO</v>
      </c>
      <c r="BB61" s="107">
        <v>1</v>
      </c>
      <c r="BC61" s="107">
        <v>1</v>
      </c>
      <c r="BD61" s="107" t="s">
        <v>121</v>
      </c>
      <c r="BE61" s="107">
        <v>2</v>
      </c>
      <c r="BF61" s="52"/>
      <c r="BG61" s="52" t="str">
        <f t="shared" ca="1" si="22"/>
        <v>••</v>
      </c>
      <c r="BH61" s="39"/>
      <c r="BI61" s="39"/>
      <c r="BJ61" s="39"/>
      <c r="BK61" s="39"/>
      <c r="BL61" s="52"/>
      <c r="BM61" s="51">
        <v>23</v>
      </c>
      <c r="BN61" s="76" t="s">
        <v>81</v>
      </c>
      <c r="BO61" s="77" t="s">
        <v>12</v>
      </c>
      <c r="BP61" s="77" t="s">
        <v>13</v>
      </c>
      <c r="BQ61" s="76" t="s">
        <v>14</v>
      </c>
      <c r="BR61" s="76" t="s">
        <v>15</v>
      </c>
    </row>
    <row r="62" spans="2:70" ht="13.5" customHeight="1" outlineLevel="1">
      <c r="B62" s="106">
        <v>24</v>
      </c>
      <c r="C62" s="52"/>
      <c r="D62" s="52" t="str">
        <f t="shared" ca="1" si="25"/>
        <v>RA</v>
      </c>
      <c r="E62" s="41"/>
      <c r="F62" s="41"/>
      <c r="G62" s="41"/>
      <c r="H62" s="41"/>
      <c r="I62" s="52"/>
      <c r="J62" s="52" t="str">
        <f t="shared" ca="1" si="24"/>
        <v>AG</v>
      </c>
      <c r="K62" s="41"/>
      <c r="L62" s="41"/>
      <c r="M62" s="41"/>
      <c r="N62" s="41"/>
      <c r="O62" s="52"/>
      <c r="P62" s="52" t="str">
        <f t="shared" ca="1" si="15"/>
        <v>ET</v>
      </c>
      <c r="Q62" s="63"/>
      <c r="R62" s="63"/>
      <c r="S62" s="63"/>
      <c r="T62" s="63"/>
      <c r="U62" s="52"/>
      <c r="V62" s="52" t="str">
        <f t="shared" ca="1" si="26"/>
        <v>IT</v>
      </c>
      <c r="W62" s="72" t="s">
        <v>309</v>
      </c>
      <c r="X62" s="36"/>
      <c r="Y62" s="36"/>
      <c r="Z62" s="36" t="s">
        <v>310</v>
      </c>
      <c r="AA62" s="52"/>
      <c r="AB62" s="52" t="str">
        <f t="shared" ca="1" si="17"/>
        <v>ET</v>
      </c>
      <c r="AC62" s="63">
        <v>2</v>
      </c>
      <c r="AD62" s="63">
        <v>1</v>
      </c>
      <c r="AE62" s="63" t="s">
        <v>121</v>
      </c>
      <c r="AF62" s="63">
        <v>3</v>
      </c>
      <c r="AG62" s="52"/>
      <c r="AH62" s="52"/>
      <c r="AI62" s="52" t="str">
        <f t="shared" ca="1" si="18"/>
        <v>ET</v>
      </c>
      <c r="AJ62" s="150" t="s">
        <v>311</v>
      </c>
      <c r="AK62" s="149"/>
      <c r="AL62" s="149"/>
      <c r="AM62" s="149" t="s">
        <v>312</v>
      </c>
      <c r="AN62" s="52"/>
      <c r="AO62" s="52" t="str">
        <f t="shared" ca="1" si="19"/>
        <v>EK</v>
      </c>
      <c r="AP62" s="42"/>
      <c r="AQ62" s="42"/>
      <c r="AR62" s="42"/>
      <c r="AS62" s="42"/>
      <c r="AT62" s="52"/>
      <c r="AU62" s="52" t="str">
        <f t="shared" ca="1" si="20"/>
        <v>EK</v>
      </c>
      <c r="AV62" s="87"/>
      <c r="AW62" s="87"/>
      <c r="AX62" s="87"/>
      <c r="AY62" s="87"/>
      <c r="AZ62" s="52"/>
      <c r="BA62" s="52" t="str">
        <f t="shared" ca="1" si="21"/>
        <v>EO</v>
      </c>
      <c r="BB62" s="89" t="s">
        <v>391</v>
      </c>
      <c r="BC62" s="88"/>
      <c r="BD62" s="88"/>
      <c r="BE62" s="88" t="s">
        <v>392</v>
      </c>
      <c r="BF62" s="52"/>
      <c r="BG62" s="52" t="str">
        <f t="shared" ca="1" si="22"/>
        <v>••</v>
      </c>
      <c r="BH62" s="39"/>
      <c r="BI62" s="39"/>
      <c r="BJ62" s="39"/>
      <c r="BK62" s="39"/>
      <c r="BL62" s="52"/>
      <c r="BM62" s="51">
        <v>24</v>
      </c>
      <c r="BN62" s="75" t="s">
        <v>82</v>
      </c>
      <c r="BO62" s="74">
        <f ca="1">SUM(BO39:BO44)</f>
        <v>23</v>
      </c>
      <c r="BP62" s="74">
        <f ca="1">SUM(BP39:BP44)</f>
        <v>24</v>
      </c>
      <c r="BQ62" s="40">
        <f ca="1">SUM(BQ39:BQ44)</f>
        <v>47</v>
      </c>
      <c r="BR62" s="73">
        <f t="shared" ref="BR62:BR70" ca="1" si="27">BQ:BQ/300</f>
        <v>0.15666666666666668</v>
      </c>
    </row>
    <row r="63" spans="2:70" ht="13.5" customHeight="1" outlineLevel="1">
      <c r="B63" s="106">
        <v>25</v>
      </c>
      <c r="C63" s="52"/>
      <c r="D63" s="52" t="str">
        <f t="shared" ca="1" si="25"/>
        <v>TE</v>
      </c>
      <c r="E63" s="59" t="s">
        <v>313</v>
      </c>
      <c r="F63" s="58"/>
      <c r="G63" s="59"/>
      <c r="H63" s="58" t="s">
        <v>314</v>
      </c>
      <c r="I63" s="52"/>
      <c r="J63" s="52" t="str">
        <f t="shared" ca="1" si="24"/>
        <v>RA</v>
      </c>
      <c r="K63" s="72" t="s">
        <v>315</v>
      </c>
      <c r="L63" s="36"/>
      <c r="M63" s="36"/>
      <c r="N63" s="36" t="s">
        <v>316</v>
      </c>
      <c r="O63" s="52"/>
      <c r="P63" s="52" t="str">
        <f t="shared" ca="1" si="15"/>
        <v>IT</v>
      </c>
      <c r="Q63" s="72" t="s">
        <v>317</v>
      </c>
      <c r="R63" s="36"/>
      <c r="S63" s="36"/>
      <c r="T63" s="36" t="s">
        <v>318</v>
      </c>
      <c r="U63" s="52"/>
      <c r="V63" s="52" t="str">
        <f t="shared" ca="1" si="26"/>
        <v>IT</v>
      </c>
      <c r="W63" s="41">
        <v>1</v>
      </c>
      <c r="X63" s="41">
        <v>2</v>
      </c>
      <c r="Y63" s="41" t="s">
        <v>121</v>
      </c>
      <c r="Z63" s="41">
        <v>3</v>
      </c>
      <c r="AA63" s="52"/>
      <c r="AB63" s="52" t="str">
        <f t="shared" ca="1" si="17"/>
        <v>ET</v>
      </c>
      <c r="AC63" s="63"/>
      <c r="AD63" s="63"/>
      <c r="AE63" s="63"/>
      <c r="AF63" s="63"/>
      <c r="AG63" s="52"/>
      <c r="AH63" s="52"/>
      <c r="AI63" s="52" t="str">
        <f t="shared" ca="1" si="18"/>
        <v>ET</v>
      </c>
      <c r="AJ63" s="147">
        <v>2</v>
      </c>
      <c r="AK63" s="147">
        <v>1</v>
      </c>
      <c r="AL63" s="147" t="s">
        <v>121</v>
      </c>
      <c r="AM63" s="147">
        <v>3</v>
      </c>
      <c r="AN63" s="52"/>
      <c r="AO63" s="52" t="str">
        <f t="shared" ca="1" si="19"/>
        <v>EO</v>
      </c>
      <c r="AP63" s="109" t="s">
        <v>393</v>
      </c>
      <c r="AQ63" s="108"/>
      <c r="AR63" s="108"/>
      <c r="AS63" s="108" t="s">
        <v>394</v>
      </c>
      <c r="AT63" s="52"/>
      <c r="AU63" s="52" t="str">
        <f t="shared" ca="1" si="20"/>
        <v>ET</v>
      </c>
      <c r="AV63" s="150" t="s">
        <v>321</v>
      </c>
      <c r="AW63" s="149"/>
      <c r="AX63" s="149"/>
      <c r="AY63" s="149" t="s">
        <v>322</v>
      </c>
      <c r="AZ63" s="52"/>
      <c r="BA63" s="52" t="str">
        <f t="shared" ca="1" si="21"/>
        <v>EO</v>
      </c>
      <c r="BB63" s="87">
        <v>2</v>
      </c>
      <c r="BC63" s="87">
        <v>1</v>
      </c>
      <c r="BD63" s="87" t="s">
        <v>31</v>
      </c>
      <c r="BE63" s="87">
        <v>3</v>
      </c>
      <c r="BF63" s="52"/>
      <c r="BG63" s="52" t="str">
        <f t="shared" ca="1" si="22"/>
        <v>••</v>
      </c>
      <c r="BH63" s="39"/>
      <c r="BI63" s="39"/>
      <c r="BJ63" s="39"/>
      <c r="BK63" s="39"/>
      <c r="BL63" s="52"/>
      <c r="BM63" s="51">
        <v>25</v>
      </c>
      <c r="BN63" s="71" t="s">
        <v>85</v>
      </c>
      <c r="BO63" s="70">
        <f ca="1">SUM(BO45)</f>
        <v>12</v>
      </c>
      <c r="BP63" s="70">
        <f ca="1">SUM(BP45)</f>
        <v>36</v>
      </c>
      <c r="BQ63" s="39">
        <f ca="1">SUM(BQ45)</f>
        <v>48</v>
      </c>
      <c r="BR63" s="69">
        <f t="shared" ca="1" si="27"/>
        <v>0.16</v>
      </c>
    </row>
    <row r="64" spans="2:70" ht="13.5" customHeight="1" outlineLevel="1">
      <c r="B64" s="106">
        <v>26</v>
      </c>
      <c r="C64" s="52"/>
      <c r="D64" s="52" t="str">
        <f t="shared" ca="1" si="25"/>
        <v>TE</v>
      </c>
      <c r="E64" s="55">
        <v>2</v>
      </c>
      <c r="F64" s="55">
        <v>2</v>
      </c>
      <c r="G64" s="55" t="s">
        <v>31</v>
      </c>
      <c r="H64" s="55">
        <v>4</v>
      </c>
      <c r="I64" s="52"/>
      <c r="J64" s="52" t="str">
        <f t="shared" ca="1" si="24"/>
        <v>RA</v>
      </c>
      <c r="K64" s="41">
        <v>0</v>
      </c>
      <c r="L64" s="41">
        <v>4</v>
      </c>
      <c r="M64" s="41" t="s">
        <v>121</v>
      </c>
      <c r="N64" s="41">
        <v>4</v>
      </c>
      <c r="O64" s="52"/>
      <c r="P64" s="52" t="str">
        <f t="shared" ca="1" si="15"/>
        <v>IT</v>
      </c>
      <c r="Q64" s="41">
        <v>1</v>
      </c>
      <c r="R64" s="41">
        <v>1</v>
      </c>
      <c r="S64" s="41" t="s">
        <v>121</v>
      </c>
      <c r="T64" s="41">
        <v>2</v>
      </c>
      <c r="U64" s="52"/>
      <c r="V64" s="52" t="str">
        <f t="shared" ca="1" si="26"/>
        <v>IT</v>
      </c>
      <c r="W64" s="41"/>
      <c r="X64" s="41"/>
      <c r="Y64" s="41"/>
      <c r="Z64" s="41"/>
      <c r="AA64" s="52"/>
      <c r="AB64" s="52" t="str">
        <f t="shared" ca="1" si="17"/>
        <v>IT</v>
      </c>
      <c r="AC64" s="72" t="s">
        <v>325</v>
      </c>
      <c r="AD64" s="36"/>
      <c r="AE64" s="36"/>
      <c r="AF64" s="36" t="s">
        <v>326</v>
      </c>
      <c r="AG64" s="52"/>
      <c r="AH64" s="52"/>
      <c r="AI64" s="52" t="str">
        <f t="shared" ca="1" si="18"/>
        <v>ET</v>
      </c>
      <c r="AJ64" s="147"/>
      <c r="AK64" s="147"/>
      <c r="AL64" s="147"/>
      <c r="AM64" s="147"/>
      <c r="AN64" s="52"/>
      <c r="AO64" s="52" t="str">
        <f t="shared" ca="1" si="19"/>
        <v>EO</v>
      </c>
      <c r="AP64" s="107">
        <v>2</v>
      </c>
      <c r="AQ64" s="107">
        <v>0</v>
      </c>
      <c r="AR64" s="107" t="s">
        <v>121</v>
      </c>
      <c r="AS64" s="107">
        <v>2</v>
      </c>
      <c r="AT64" s="52"/>
      <c r="AU64" s="52" t="str">
        <f t="shared" ca="1" si="20"/>
        <v>ET</v>
      </c>
      <c r="AV64" s="147">
        <v>2</v>
      </c>
      <c r="AW64" s="147">
        <v>0</v>
      </c>
      <c r="AX64" s="147" t="s">
        <v>121</v>
      </c>
      <c r="AY64" s="147">
        <v>2</v>
      </c>
      <c r="AZ64" s="52"/>
      <c r="BA64" s="52" t="str">
        <f t="shared" ca="1" si="21"/>
        <v>EO</v>
      </c>
      <c r="BB64" s="87"/>
      <c r="BC64" s="87"/>
      <c r="BD64" s="87"/>
      <c r="BE64" s="87"/>
      <c r="BF64" s="52"/>
      <c r="BG64" s="52" t="str">
        <f t="shared" ca="1" si="22"/>
        <v>••</v>
      </c>
      <c r="BH64" s="39"/>
      <c r="BI64" s="39"/>
      <c r="BJ64" s="39"/>
      <c r="BK64" s="39"/>
      <c r="BL64" s="52"/>
      <c r="BM64" s="51">
        <v>26</v>
      </c>
      <c r="BN64" s="66" t="s">
        <v>87</v>
      </c>
      <c r="BO64" s="65">
        <f ca="1">SUM(BO46:BO50)</f>
        <v>50</v>
      </c>
      <c r="BP64" s="65">
        <f ca="1">SUM(BP46:BP50)</f>
        <v>48</v>
      </c>
      <c r="BQ64" s="42">
        <f ca="1">SUM(BQ46:BQ50)</f>
        <v>98</v>
      </c>
      <c r="BR64" s="64">
        <f t="shared" ca="1" si="27"/>
        <v>0.32666666666666666</v>
      </c>
    </row>
    <row r="65" spans="2:70" ht="13.5" customHeight="1" outlineLevel="1">
      <c r="B65" s="106">
        <v>27</v>
      </c>
      <c r="C65" s="52"/>
      <c r="D65" s="52" t="str">
        <f t="shared" ca="1" si="25"/>
        <v>TE</v>
      </c>
      <c r="E65" s="55"/>
      <c r="F65" s="55"/>
      <c r="G65" s="55"/>
      <c r="H65" s="55"/>
      <c r="I65" s="52"/>
      <c r="J65" s="52" t="str">
        <f t="shared" ca="1" si="24"/>
        <v>RA</v>
      </c>
      <c r="K65" s="41"/>
      <c r="L65" s="41"/>
      <c r="M65" s="41"/>
      <c r="N65" s="41"/>
      <c r="O65" s="52"/>
      <c r="P65" s="52" t="str">
        <f t="shared" ca="1" si="15"/>
        <v>RA</v>
      </c>
      <c r="Q65" s="72" t="s">
        <v>327</v>
      </c>
      <c r="R65" s="36"/>
      <c r="S65" s="36"/>
      <c r="T65" s="36" t="s">
        <v>328</v>
      </c>
      <c r="U65" s="52"/>
      <c r="V65" s="52" t="str">
        <f t="shared" ca="1" si="26"/>
        <v>RA</v>
      </c>
      <c r="W65" s="72" t="s">
        <v>329</v>
      </c>
      <c r="X65" s="36"/>
      <c r="Y65" s="36"/>
      <c r="Z65" s="36" t="s">
        <v>330</v>
      </c>
      <c r="AA65" s="52"/>
      <c r="AB65" s="52" t="str">
        <f t="shared" ca="1" si="17"/>
        <v>IT</v>
      </c>
      <c r="AC65" s="41">
        <v>1</v>
      </c>
      <c r="AD65" s="41">
        <v>2</v>
      </c>
      <c r="AE65" s="41" t="s">
        <v>121</v>
      </c>
      <c r="AF65" s="41">
        <v>3</v>
      </c>
      <c r="AG65" s="52"/>
      <c r="AH65" s="52"/>
      <c r="AI65" s="52" t="str">
        <f t="shared" ca="1" si="18"/>
        <v>RA</v>
      </c>
      <c r="AJ65" s="72" t="s">
        <v>331</v>
      </c>
      <c r="AK65" s="36"/>
      <c r="AL65" s="36"/>
      <c r="AM65" s="36" t="s">
        <v>332</v>
      </c>
      <c r="AN65" s="52"/>
      <c r="AO65" s="52" t="str">
        <f t="shared" ca="1" si="19"/>
        <v>RA</v>
      </c>
      <c r="AP65" s="152" t="s">
        <v>333</v>
      </c>
      <c r="AQ65" s="151"/>
      <c r="AR65" s="151"/>
      <c r="AS65" s="151" t="s">
        <v>395</v>
      </c>
      <c r="AT65" s="52"/>
      <c r="AU65" s="52" t="str">
        <f t="shared" ca="1" si="20"/>
        <v>RA</v>
      </c>
      <c r="AV65" s="152" t="s">
        <v>335</v>
      </c>
      <c r="AW65" s="151"/>
      <c r="AX65" s="151"/>
      <c r="AY65" s="151" t="s">
        <v>336</v>
      </c>
      <c r="AZ65" s="52"/>
      <c r="BA65" s="52" t="str">
        <f t="shared" ca="1" si="21"/>
        <v>ET</v>
      </c>
      <c r="BB65" s="150" t="s">
        <v>323</v>
      </c>
      <c r="BC65" s="149"/>
      <c r="BD65" s="149"/>
      <c r="BE65" s="149" t="s">
        <v>324</v>
      </c>
      <c r="BF65" s="52"/>
      <c r="BG65" s="52" t="str">
        <f t="shared" ca="1" si="22"/>
        <v>••</v>
      </c>
      <c r="BH65" s="39"/>
      <c r="BI65" s="39"/>
      <c r="BJ65" s="39"/>
      <c r="BK65" s="39"/>
      <c r="BL65" s="52"/>
      <c r="BM65" s="51">
        <v>27</v>
      </c>
      <c r="BN65" s="62" t="s">
        <v>90</v>
      </c>
      <c r="BO65" s="61">
        <f ca="1">SUM(BO51:BO54)</f>
        <v>36</v>
      </c>
      <c r="BP65" s="61">
        <f ca="1">SUM(BP51:BP54)</f>
        <v>29</v>
      </c>
      <c r="BQ65" s="41">
        <f ca="1">SUM(BQ51:BQ54)</f>
        <v>65</v>
      </c>
      <c r="BR65" s="60">
        <f t="shared" ca="1" si="27"/>
        <v>0.21666666666666667</v>
      </c>
    </row>
    <row r="66" spans="2:70" ht="13.5" customHeight="1" outlineLevel="1">
      <c r="B66" s="106">
        <v>28</v>
      </c>
      <c r="C66" s="52"/>
      <c r="D66" s="52" t="str">
        <f t="shared" ca="1" si="25"/>
        <v>TE</v>
      </c>
      <c r="E66" s="55"/>
      <c r="F66" s="55"/>
      <c r="G66" s="55"/>
      <c r="H66" s="55"/>
      <c r="I66" s="52"/>
      <c r="J66" s="52" t="str">
        <f t="shared" ca="1" si="24"/>
        <v>RA</v>
      </c>
      <c r="K66" s="41"/>
      <c r="L66" s="41"/>
      <c r="M66" s="41"/>
      <c r="N66" s="41"/>
      <c r="O66" s="52"/>
      <c r="P66" s="52" t="str">
        <f t="shared" ca="1" si="15"/>
        <v>RA</v>
      </c>
      <c r="Q66" s="41">
        <v>0</v>
      </c>
      <c r="R66" s="41">
        <v>4</v>
      </c>
      <c r="S66" s="41" t="s">
        <v>121</v>
      </c>
      <c r="T66" s="41">
        <v>4</v>
      </c>
      <c r="U66" s="52"/>
      <c r="V66" s="52" t="str">
        <f t="shared" ca="1" si="26"/>
        <v>RA</v>
      </c>
      <c r="W66" s="41">
        <v>0</v>
      </c>
      <c r="X66" s="41">
        <v>2</v>
      </c>
      <c r="Y66" s="41" t="s">
        <v>121</v>
      </c>
      <c r="Z66" s="41">
        <v>2</v>
      </c>
      <c r="AA66" s="52"/>
      <c r="AB66" s="52" t="str">
        <f t="shared" ca="1" si="17"/>
        <v>IT</v>
      </c>
      <c r="AC66" s="41"/>
      <c r="AD66" s="41"/>
      <c r="AE66" s="41"/>
      <c r="AF66" s="41"/>
      <c r="AG66" s="52"/>
      <c r="AH66" s="52"/>
      <c r="AI66" s="52" t="str">
        <f t="shared" ca="1" si="18"/>
        <v>RA</v>
      </c>
      <c r="AJ66" s="41">
        <v>0</v>
      </c>
      <c r="AK66" s="41">
        <v>2</v>
      </c>
      <c r="AL66" s="41" t="s">
        <v>121</v>
      </c>
      <c r="AM66" s="41">
        <v>2</v>
      </c>
      <c r="AN66" s="52"/>
      <c r="AO66" s="52" t="str">
        <f t="shared" ca="1" si="19"/>
        <v>RA</v>
      </c>
      <c r="AP66" s="148">
        <v>0</v>
      </c>
      <c r="AQ66" s="148">
        <v>2</v>
      </c>
      <c r="AR66" s="148" t="s">
        <v>121</v>
      </c>
      <c r="AS66" s="148">
        <v>2</v>
      </c>
      <c r="AT66" s="52"/>
      <c r="AU66" s="52" t="str">
        <f t="shared" ca="1" si="20"/>
        <v>RA</v>
      </c>
      <c r="AV66" s="148">
        <v>0</v>
      </c>
      <c r="AW66" s="148">
        <v>2</v>
      </c>
      <c r="AX66" s="148" t="s">
        <v>121</v>
      </c>
      <c r="AY66" s="148">
        <v>2</v>
      </c>
      <c r="AZ66" s="52"/>
      <c r="BA66" s="52" t="str">
        <f t="shared" ca="1" si="21"/>
        <v>ET</v>
      </c>
      <c r="BB66" s="147">
        <v>2</v>
      </c>
      <c r="BC66" s="147">
        <v>0</v>
      </c>
      <c r="BD66" s="147" t="s">
        <v>121</v>
      </c>
      <c r="BE66" s="147">
        <v>2</v>
      </c>
      <c r="BF66" s="52"/>
      <c r="BG66" s="52" t="str">
        <f t="shared" ca="1" si="22"/>
        <v>••</v>
      </c>
      <c r="BH66" s="39"/>
      <c r="BI66" s="39"/>
      <c r="BJ66" s="39"/>
      <c r="BK66" s="39"/>
      <c r="BL66" s="52"/>
      <c r="BM66" s="51">
        <v>28</v>
      </c>
      <c r="BN66" s="57" t="s">
        <v>91</v>
      </c>
      <c r="BO66" s="56">
        <f ca="1">SUM(BO58)</f>
        <v>11</v>
      </c>
      <c r="BP66" s="56">
        <f ca="1">SUM(BP58)</f>
        <v>4</v>
      </c>
      <c r="BQ66" s="55">
        <f ca="1">SUM(BQ58)</f>
        <v>15</v>
      </c>
      <c r="BR66" s="54">
        <f t="shared" ca="1" si="27"/>
        <v>0.05</v>
      </c>
    </row>
    <row r="67" spans="2:70" ht="13.5" customHeight="1" outlineLevel="1">
      <c r="B67" s="106">
        <v>29</v>
      </c>
      <c r="C67" s="52"/>
      <c r="D67" s="52" t="str">
        <f t="shared" ca="1" si="25"/>
        <v>GT</v>
      </c>
      <c r="E67" s="59" t="s">
        <v>339</v>
      </c>
      <c r="F67" s="58"/>
      <c r="G67" s="58"/>
      <c r="H67" s="58" t="s">
        <v>340</v>
      </c>
      <c r="I67" s="52"/>
      <c r="J67" s="52" t="str">
        <f t="shared" ca="1" si="24"/>
        <v>TE</v>
      </c>
      <c r="K67" s="59" t="s">
        <v>341</v>
      </c>
      <c r="L67" s="58"/>
      <c r="M67" s="58"/>
      <c r="N67" s="58" t="s">
        <v>342</v>
      </c>
      <c r="O67" s="52"/>
      <c r="P67" s="52" t="str">
        <f t="shared" ca="1" si="15"/>
        <v>RA</v>
      </c>
      <c r="Q67" s="41"/>
      <c r="R67" s="41"/>
      <c r="S67" s="41"/>
      <c r="T67" s="41"/>
      <c r="U67" s="52"/>
      <c r="V67" s="52" t="str">
        <f t="shared" ca="1" si="26"/>
        <v>GT</v>
      </c>
      <c r="W67" s="59" t="s">
        <v>343</v>
      </c>
      <c r="X67" s="58"/>
      <c r="Y67" s="58"/>
      <c r="Z67" s="58" t="s">
        <v>344</v>
      </c>
      <c r="AA67" s="52"/>
      <c r="AB67" s="52" t="str">
        <f t="shared" ca="1" si="17"/>
        <v>RA</v>
      </c>
      <c r="AC67" s="72" t="s">
        <v>345</v>
      </c>
      <c r="AD67" s="36"/>
      <c r="AE67" s="36"/>
      <c r="AF67" s="36" t="s">
        <v>346</v>
      </c>
      <c r="AG67" s="52"/>
      <c r="AH67" s="52"/>
      <c r="AI67" s="52" t="str">
        <f t="shared" ca="1" si="18"/>
        <v>GT</v>
      </c>
      <c r="AJ67" s="59" t="s">
        <v>347</v>
      </c>
      <c r="AK67" s="58"/>
      <c r="AL67" s="58"/>
      <c r="AM67" s="58" t="s">
        <v>348</v>
      </c>
      <c r="AN67" s="52"/>
      <c r="AO67" s="52" t="str">
        <f t="shared" ca="1" si="19"/>
        <v>GT</v>
      </c>
      <c r="AP67" s="59" t="s">
        <v>349</v>
      </c>
      <c r="AQ67" s="58"/>
      <c r="AR67" s="58"/>
      <c r="AS67" s="58" t="s">
        <v>350</v>
      </c>
      <c r="AT67" s="52"/>
      <c r="AU67" s="52" t="str">
        <f t="shared" ca="1" si="20"/>
        <v>EK</v>
      </c>
      <c r="AV67" s="59" t="s">
        <v>351</v>
      </c>
      <c r="AW67" s="58"/>
      <c r="AX67" s="58"/>
      <c r="AY67" s="58" t="s">
        <v>352</v>
      </c>
      <c r="AZ67" s="52"/>
      <c r="BA67" s="52" t="str">
        <f t="shared" ca="1" si="21"/>
        <v>EK</v>
      </c>
      <c r="BB67" s="146" t="s">
        <v>353</v>
      </c>
      <c r="BC67" s="145"/>
      <c r="BD67" s="145"/>
      <c r="BE67" s="145" t="s">
        <v>354</v>
      </c>
      <c r="BF67" s="52"/>
      <c r="BG67" s="52" t="str">
        <f t="shared" ca="1" si="22"/>
        <v>••</v>
      </c>
      <c r="BH67" s="39"/>
      <c r="BI67" s="39"/>
      <c r="BJ67" s="39"/>
      <c r="BK67" s="39"/>
      <c r="BL67" s="52"/>
      <c r="BM67" s="51">
        <v>29</v>
      </c>
      <c r="BN67" s="57" t="s">
        <v>95</v>
      </c>
      <c r="BO67" s="56">
        <f ca="1">SUM(BO55:BO57)</f>
        <v>18</v>
      </c>
      <c r="BP67" s="56">
        <f ca="1">SUM(BP55:BP57)</f>
        <v>9</v>
      </c>
      <c r="BQ67" s="55">
        <f ca="1">SUM(BQ55:BQ57)</f>
        <v>27</v>
      </c>
      <c r="BR67" s="54">
        <f t="shared" ca="1" si="27"/>
        <v>0.09</v>
      </c>
    </row>
    <row r="68" spans="2:70" ht="13.5" customHeight="1" outlineLevel="1">
      <c r="B68" s="106">
        <v>30</v>
      </c>
      <c r="C68" s="52"/>
      <c r="D68" s="52" t="str">
        <f t="shared" ca="1" si="25"/>
        <v>GT</v>
      </c>
      <c r="E68" s="55">
        <v>2</v>
      </c>
      <c r="F68" s="55">
        <v>0</v>
      </c>
      <c r="G68" s="55" t="s">
        <v>121</v>
      </c>
      <c r="H68" s="55">
        <v>2</v>
      </c>
      <c r="I68" s="52"/>
      <c r="J68" s="52" t="str">
        <f t="shared" ca="1" si="24"/>
        <v>TE</v>
      </c>
      <c r="K68" s="55">
        <v>0</v>
      </c>
      <c r="L68" s="55">
        <v>2</v>
      </c>
      <c r="M68" s="55" t="s">
        <v>121</v>
      </c>
      <c r="N68" s="55">
        <v>2</v>
      </c>
      <c r="O68" s="52"/>
      <c r="P68" s="52" t="str">
        <f t="shared" ca="1" si="15"/>
        <v>RA</v>
      </c>
      <c r="Q68" s="41"/>
      <c r="R68" s="41"/>
      <c r="S68" s="41"/>
      <c r="T68" s="41"/>
      <c r="U68" s="52"/>
      <c r="V68" s="52" t="str">
        <f t="shared" ca="1" si="26"/>
        <v>GT</v>
      </c>
      <c r="W68" s="55">
        <v>2</v>
      </c>
      <c r="X68" s="55">
        <v>0</v>
      </c>
      <c r="Y68" s="55" t="s">
        <v>121</v>
      </c>
      <c r="Z68" s="55">
        <v>2</v>
      </c>
      <c r="AA68" s="52"/>
      <c r="AB68" s="52" t="str">
        <f t="shared" ca="1" si="17"/>
        <v>RA</v>
      </c>
      <c r="AC68" s="41">
        <v>0</v>
      </c>
      <c r="AD68" s="41">
        <v>2</v>
      </c>
      <c r="AE68" s="41" t="s">
        <v>121</v>
      </c>
      <c r="AF68" s="41">
        <v>2</v>
      </c>
      <c r="AG68" s="52"/>
      <c r="AH68" s="52"/>
      <c r="AI68" s="52" t="str">
        <f t="shared" ca="1" si="18"/>
        <v>GT</v>
      </c>
      <c r="AJ68" s="55">
        <v>2</v>
      </c>
      <c r="AK68" s="55">
        <v>0</v>
      </c>
      <c r="AL68" s="55" t="s">
        <v>121</v>
      </c>
      <c r="AM68" s="55">
        <v>2</v>
      </c>
      <c r="AN68" s="52"/>
      <c r="AO68" s="52" t="str">
        <f t="shared" ca="1" si="19"/>
        <v>GT</v>
      </c>
      <c r="AP68" s="55">
        <v>2</v>
      </c>
      <c r="AQ68" s="55">
        <v>0</v>
      </c>
      <c r="AR68" s="55" t="s">
        <v>121</v>
      </c>
      <c r="AS68" s="55">
        <v>2</v>
      </c>
      <c r="AT68" s="52"/>
      <c r="AU68" s="52" t="str">
        <f t="shared" ca="1" si="20"/>
        <v>EK</v>
      </c>
      <c r="AV68" s="55">
        <v>2</v>
      </c>
      <c r="AW68" s="55">
        <v>0</v>
      </c>
      <c r="AX68" s="55" t="s">
        <v>121</v>
      </c>
      <c r="AY68" s="55">
        <v>2</v>
      </c>
      <c r="AZ68" s="52"/>
      <c r="BA68" s="52" t="str">
        <f t="shared" ca="1" si="21"/>
        <v>EK</v>
      </c>
      <c r="BB68" s="144">
        <v>2</v>
      </c>
      <c r="BC68" s="144">
        <v>0</v>
      </c>
      <c r="BD68" s="144" t="s">
        <v>121</v>
      </c>
      <c r="BE68" s="144">
        <v>2</v>
      </c>
      <c r="BF68" s="52"/>
      <c r="BG68" s="52" t="str">
        <f t="shared" ca="1" si="22"/>
        <v>••</v>
      </c>
      <c r="BH68" s="39"/>
      <c r="BI68" s="39"/>
      <c r="BJ68" s="39"/>
      <c r="BK68" s="39"/>
      <c r="BL68" s="52"/>
      <c r="BM68" s="51">
        <v>30</v>
      </c>
      <c r="BN68" s="50" t="s">
        <v>96</v>
      </c>
      <c r="BO68" s="49">
        <f ca="1">SUM(BO62:BO67)</f>
        <v>150</v>
      </c>
      <c r="BP68" s="49">
        <f ca="1">SUM(BP62:BP67)</f>
        <v>150</v>
      </c>
      <c r="BQ68" s="48">
        <f ca="1">SUM(BQ62:BQ67)</f>
        <v>300</v>
      </c>
      <c r="BR68" s="47">
        <f t="shared" ca="1" si="27"/>
        <v>1</v>
      </c>
    </row>
    <row r="69" spans="2:70" ht="13.5" customHeight="1" outlineLevel="1" collapsed="1">
      <c r="E69" s="46" t="s">
        <v>97</v>
      </c>
      <c r="F69" s="46" t="s">
        <v>98</v>
      </c>
      <c r="G69" s="46" t="s">
        <v>99</v>
      </c>
      <c r="H69" s="46" t="s">
        <v>100</v>
      </c>
      <c r="K69" s="46" t="s">
        <v>97</v>
      </c>
      <c r="L69" s="46" t="s">
        <v>98</v>
      </c>
      <c r="M69" s="46" t="s">
        <v>99</v>
      </c>
      <c r="N69" s="46" t="s">
        <v>100</v>
      </c>
      <c r="Q69" s="46" t="s">
        <v>97</v>
      </c>
      <c r="R69" s="46" t="s">
        <v>98</v>
      </c>
      <c r="S69" s="46" t="s">
        <v>99</v>
      </c>
      <c r="T69" s="46" t="s">
        <v>100</v>
      </c>
      <c r="W69" s="46" t="s">
        <v>97</v>
      </c>
      <c r="X69" s="46" t="s">
        <v>98</v>
      </c>
      <c r="Y69" s="46" t="s">
        <v>99</v>
      </c>
      <c r="Z69" s="46" t="s">
        <v>100</v>
      </c>
      <c r="AC69" s="46" t="s">
        <v>97</v>
      </c>
      <c r="AD69" s="46" t="s">
        <v>98</v>
      </c>
      <c r="AE69" s="46" t="s">
        <v>99</v>
      </c>
      <c r="AF69" s="46" t="s">
        <v>100</v>
      </c>
      <c r="AJ69" s="46" t="s">
        <v>97</v>
      </c>
      <c r="AK69" s="46" t="s">
        <v>98</v>
      </c>
      <c r="AL69" s="46" t="s">
        <v>99</v>
      </c>
      <c r="AM69" s="46" t="s">
        <v>100</v>
      </c>
      <c r="AP69" s="46" t="s">
        <v>97</v>
      </c>
      <c r="AQ69" s="46" t="s">
        <v>98</v>
      </c>
      <c r="AR69" s="46" t="s">
        <v>99</v>
      </c>
      <c r="AS69" s="46" t="s">
        <v>100</v>
      </c>
      <c r="AV69" s="46" t="s">
        <v>97</v>
      </c>
      <c r="AW69" s="46" t="s">
        <v>98</v>
      </c>
      <c r="AX69" s="46" t="s">
        <v>99</v>
      </c>
      <c r="AY69" s="46" t="s">
        <v>100</v>
      </c>
      <c r="BB69" s="46" t="s">
        <v>97</v>
      </c>
      <c r="BC69" s="46" t="s">
        <v>98</v>
      </c>
      <c r="BD69" s="46" t="s">
        <v>99</v>
      </c>
      <c r="BE69" s="46" t="s">
        <v>100</v>
      </c>
      <c r="BH69" s="46"/>
      <c r="BI69" s="46"/>
      <c r="BJ69" s="46"/>
      <c r="BK69" s="46"/>
      <c r="BN69" s="45" t="s">
        <v>101</v>
      </c>
      <c r="BO69" s="44"/>
      <c r="BP69" s="44"/>
      <c r="BQ69" s="38">
        <f>SUM(E70,K70,Q70,W70,AC70,AJ70,AP70,AV70,BB70,BH70)</f>
        <v>120</v>
      </c>
      <c r="BR69" s="1">
        <f t="shared" si="27"/>
        <v>0.4</v>
      </c>
    </row>
    <row r="70" spans="2:70" ht="13.5" customHeight="1" outlineLevel="1">
      <c r="E70" s="38">
        <f>SUM(E38:E69)</f>
        <v>15</v>
      </c>
      <c r="F70" s="38">
        <f>SUM(F38:F69)</f>
        <v>15</v>
      </c>
      <c r="G70" s="38" t="str">
        <f>COUNTIF(G38:G69,"v")&amp;"+"&amp;COUNTIF(G38:G69,"sz")</f>
        <v>4+0</v>
      </c>
      <c r="H70" s="38">
        <f>SUM(H38:H69)</f>
        <v>30</v>
      </c>
      <c r="K70" s="38">
        <f>SUM(K38:K69)</f>
        <v>11</v>
      </c>
      <c r="L70" s="38">
        <f>SUM(L38:L69)</f>
        <v>19</v>
      </c>
      <c r="M70" s="38" t="str">
        <f>COUNTIF(M38:M69,"v")&amp;"+"&amp;COUNTIF(M38:M69,"sz")</f>
        <v>4+0</v>
      </c>
      <c r="N70" s="38">
        <f>SUM(N38:N69)</f>
        <v>30</v>
      </c>
      <c r="Q70" s="38">
        <f>SUM(Q38:Q69)</f>
        <v>13</v>
      </c>
      <c r="R70" s="38">
        <f>SUM(R38:R69)</f>
        <v>17</v>
      </c>
      <c r="S70" s="38" t="str">
        <f>COUNTIF(S38:S69,"v")&amp;"+"&amp;COUNTIF(S38:S69,"sz")</f>
        <v>4+0</v>
      </c>
      <c r="T70" s="38">
        <f>SUM(T38:T69)</f>
        <v>30</v>
      </c>
      <c r="W70" s="38">
        <f>SUM(W38:W69)</f>
        <v>15</v>
      </c>
      <c r="X70" s="38">
        <f>SUM(X38:X69)</f>
        <v>15</v>
      </c>
      <c r="Y70" s="38" t="str">
        <f>COUNTIF(Y38:Y69,"v")&amp;"+"&amp;COUNTIF(Y38:Y69,"sz")</f>
        <v>3+1</v>
      </c>
      <c r="Z70" s="38">
        <f>SUM(Z38:Z69)</f>
        <v>30</v>
      </c>
      <c r="AC70" s="38">
        <f>SUM(AC38:AC69)</f>
        <v>15</v>
      </c>
      <c r="AD70" s="38">
        <f>SUM(AD38:AD69)</f>
        <v>15</v>
      </c>
      <c r="AE70" s="38" t="str">
        <f>COUNTIF(AE38:AE69,"v")&amp;"+"&amp;COUNTIF(AE38:AE69,"sz")</f>
        <v>2+2</v>
      </c>
      <c r="AF70" s="38">
        <f>SUM(AF38:AF69)</f>
        <v>30</v>
      </c>
      <c r="AJ70" s="38">
        <f>SUM(AJ38:AJ69)</f>
        <v>14</v>
      </c>
      <c r="AK70" s="38">
        <f>SUM(AK38:AK69)</f>
        <v>15</v>
      </c>
      <c r="AL70" s="38" t="str">
        <f>COUNTIF(AL38:AL69,"v")&amp;"+"&amp;COUNTIF(AL38:AL69,"sz")</f>
        <v>4+1</v>
      </c>
      <c r="AM70" s="38">
        <f>SUM(AM38:AM69)</f>
        <v>29</v>
      </c>
      <c r="AP70" s="38">
        <f>SUM(AP38:AP69)</f>
        <v>12</v>
      </c>
      <c r="AQ70" s="38">
        <f>SUM(AQ38:AQ69)</f>
        <v>14</v>
      </c>
      <c r="AR70" s="38" t="str">
        <f>COUNTIF(AR38:AR69,"v")&amp;"+"&amp;COUNTIF(AR38:AR69,"sz")</f>
        <v>3+0</v>
      </c>
      <c r="AS70" s="38">
        <f>SUM(AS38:AS69)</f>
        <v>26</v>
      </c>
      <c r="AV70" s="38">
        <f>SUM(AV38:AV69)</f>
        <v>12</v>
      </c>
      <c r="AW70" s="38">
        <f>SUM(AW38:AW69)</f>
        <v>15</v>
      </c>
      <c r="AX70" s="38" t="str">
        <f>COUNTIF(AX38:AX69,"v")&amp;"+"&amp;COUNTIF(AX38:AX69,"sz")</f>
        <v>3+1</v>
      </c>
      <c r="AY70" s="38">
        <f>SUM(AY38:AY69)</f>
        <v>27</v>
      </c>
      <c r="BB70" s="38">
        <f>SUM(BB38:BB69)</f>
        <v>13</v>
      </c>
      <c r="BC70" s="38">
        <f>SUM(BC38:BC69)</f>
        <v>10</v>
      </c>
      <c r="BD70" s="38" t="str">
        <f>COUNTIF(BD38:BD69,"v")&amp;"+"&amp;COUNTIF(BD38:BD69,"sz")</f>
        <v>2+2</v>
      </c>
      <c r="BE70" s="38">
        <f>SUM(BE38:BE69)</f>
        <v>23</v>
      </c>
      <c r="BH70" s="38">
        <f>SUM(BH38:BH69)</f>
        <v>0</v>
      </c>
      <c r="BI70" s="38">
        <f>SUM(BI38:BI69)</f>
        <v>30</v>
      </c>
      <c r="BJ70" s="38" t="str">
        <f>COUNTIF(BJ38:BJ69,"v")&amp;"+"&amp;COUNTIF(BJ38:BJ69,"sz")</f>
        <v>1+0</v>
      </c>
      <c r="BK70" s="38">
        <f>SUM(BK38:BK69)</f>
        <v>30</v>
      </c>
      <c r="BN70" s="45" t="s">
        <v>102</v>
      </c>
      <c r="BO70" s="44"/>
      <c r="BP70" s="44"/>
      <c r="BQ70" s="38">
        <f>SUM(F70,L70,R70,X70,AD70,AK70,AQ70,AW70,BC70,BI70)</f>
        <v>165</v>
      </c>
      <c r="BR70" s="1">
        <f t="shared" si="27"/>
        <v>0.55000000000000004</v>
      </c>
    </row>
    <row r="71" spans="2:70" ht="13.5" customHeight="1"/>
    <row r="72" spans="2:70" ht="18" customHeight="1">
      <c r="B72" s="105"/>
      <c r="C72" s="102"/>
      <c r="D72" s="102"/>
      <c r="E72" s="143" t="s">
        <v>396</v>
      </c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3" t="str">
        <f>"ea-arány: "&amp;BQ104&amp;"/"&amp;BQ104+BQ105&amp;"="&amp;ROUND(100*BQ104/(BQ104+BQ105),1)&amp;"% "</f>
        <v xml:space="preserve">ea-arány: 103/226=45,6% </v>
      </c>
    </row>
    <row r="73" spans="2:70" ht="13.5" customHeight="1" outlineLevel="1">
      <c r="B73" s="102"/>
      <c r="E73" s="76" t="s">
        <v>1</v>
      </c>
      <c r="F73" s="76"/>
      <c r="G73" s="76"/>
      <c r="H73" s="76"/>
      <c r="K73" s="101" t="s">
        <v>2</v>
      </c>
      <c r="L73" s="101"/>
      <c r="M73" s="101"/>
      <c r="N73" s="101"/>
      <c r="Q73" s="76" t="s">
        <v>3</v>
      </c>
      <c r="R73" s="76"/>
      <c r="S73" s="76"/>
      <c r="T73" s="76"/>
      <c r="W73" s="101" t="s">
        <v>4</v>
      </c>
      <c r="X73" s="101"/>
      <c r="Y73" s="101"/>
      <c r="Z73" s="101"/>
      <c r="AC73" s="76" t="s">
        <v>5</v>
      </c>
      <c r="AD73" s="76"/>
      <c r="AE73" s="76"/>
      <c r="AF73" s="76"/>
      <c r="AJ73" s="101" t="s">
        <v>6</v>
      </c>
      <c r="AK73" s="101"/>
      <c r="AL73" s="101"/>
      <c r="AM73" s="101"/>
      <c r="AP73" s="76" t="s">
        <v>7</v>
      </c>
      <c r="AQ73" s="76"/>
      <c r="AR73" s="76"/>
      <c r="AS73" s="76"/>
      <c r="AV73" s="101" t="s">
        <v>8</v>
      </c>
      <c r="AW73" s="101"/>
      <c r="AX73" s="101"/>
      <c r="AY73" s="101"/>
      <c r="BN73" s="76" t="s">
        <v>11</v>
      </c>
      <c r="BO73" s="76" t="s">
        <v>12</v>
      </c>
      <c r="BP73" s="76" t="s">
        <v>13</v>
      </c>
      <c r="BQ73" s="76" t="s">
        <v>14</v>
      </c>
      <c r="BR73" s="76" t="s">
        <v>15</v>
      </c>
    </row>
    <row r="74" spans="2:70" ht="13.5" customHeight="1" outlineLevel="1">
      <c r="B74" s="53">
        <v>1</v>
      </c>
      <c r="C74" s="52"/>
      <c r="D74" s="140" t="s">
        <v>21</v>
      </c>
      <c r="E74" s="91" t="s">
        <v>195</v>
      </c>
      <c r="F74" s="35"/>
      <c r="G74" s="35"/>
      <c r="H74" s="35" t="s">
        <v>196</v>
      </c>
      <c r="I74" s="52"/>
      <c r="J74" s="140" t="s">
        <v>21</v>
      </c>
      <c r="K74" s="91" t="s">
        <v>18</v>
      </c>
      <c r="L74" s="35"/>
      <c r="M74" s="35"/>
      <c r="N74" s="35" t="s">
        <v>197</v>
      </c>
      <c r="O74" s="52"/>
      <c r="P74" s="52" t="str">
        <f t="shared" ref="P74:P103" ca="1" si="28">IF(OR(ISNUMBER(T:T),ISBLANK(T:T)),OFFSET(P74,-1,0),LEFT(T:T,2))</f>
        <v>LA</v>
      </c>
      <c r="Q74" s="91" t="s">
        <v>198</v>
      </c>
      <c r="R74" s="35"/>
      <c r="S74" s="35"/>
      <c r="T74" s="35" t="s">
        <v>199</v>
      </c>
      <c r="U74" s="52"/>
      <c r="V74" s="52" t="str">
        <f t="shared" ref="V74:V81" ca="1" si="29">IF(OR(ISNUMBER(Z:Z),ISBLANK(Z:Z)),OFFSET(V74,-1,0),LEFT(Z:Z,2))</f>
        <v>KO</v>
      </c>
      <c r="W74" s="91" t="s">
        <v>200</v>
      </c>
      <c r="X74" s="35"/>
      <c r="Y74" s="35"/>
      <c r="Z74" s="35" t="s">
        <v>201</v>
      </c>
      <c r="AA74" s="52"/>
      <c r="AB74" s="52" t="str">
        <f t="shared" ref="AB74:AB103" ca="1" si="30">IF(OR(ISNUMBER(AF:AF),ISBLANK(AF:AF)),OFFSET(AB74,-1,0),LEFT(AF:AF,2))</f>
        <v>IP</v>
      </c>
      <c r="AC74" s="91" t="s">
        <v>202</v>
      </c>
      <c r="AD74" s="35"/>
      <c r="AE74" s="35"/>
      <c r="AF74" s="35" t="s">
        <v>203</v>
      </c>
      <c r="AG74" s="52"/>
      <c r="AH74" s="52"/>
      <c r="AI74" s="52" t="str">
        <f t="shared" ref="AI74:AI103" ca="1" si="31">IF(OR(ISNUMBER(AM:AM),ISBLANK(AM:AM)),OFFSET(AI74,-1,0),LEFT(AM:AM,2))</f>
        <v>UI</v>
      </c>
      <c r="AJ74" s="91" t="s">
        <v>204</v>
      </c>
      <c r="AK74" s="35"/>
      <c r="AL74" s="35"/>
      <c r="AM74" s="35" t="s">
        <v>205</v>
      </c>
      <c r="AN74" s="52"/>
      <c r="AO74" s="52" t="str">
        <f t="shared" ref="AO74:AO103" ca="1" si="32">IF(OR(ISNUMBER(AS:AS),ISBLANK(AS:AS)),OFFSET(AO74,-1,0),LEFT(AS:AS,2))</f>
        <v>••</v>
      </c>
      <c r="AP74" s="100" t="s">
        <v>397</v>
      </c>
      <c r="AQ74" s="99"/>
      <c r="AR74" s="99"/>
      <c r="AS74" s="99" t="s">
        <v>398</v>
      </c>
      <c r="AT74" s="52"/>
      <c r="AU74" s="52" t="str">
        <f t="shared" ref="AU74:AU103" ca="1" si="33">IF(OR(ISNUMBER(AY:AY),ISBLANK(AY:AY)),OFFSET(AU74,-1,0),LEFT(AY:AY,2))</f>
        <v>••</v>
      </c>
      <c r="AV74" s="100" t="s">
        <v>399</v>
      </c>
      <c r="AW74" s="99"/>
      <c r="AX74" s="99"/>
      <c r="AY74" s="99" t="s">
        <v>400</v>
      </c>
      <c r="AZ74" s="52"/>
      <c r="BB74" s="51">
        <v>1</v>
      </c>
      <c r="BM74" s="51">
        <v>1</v>
      </c>
      <c r="BN74" s="75" t="s">
        <v>19</v>
      </c>
      <c r="BO74" s="74">
        <f ca="1">SUM(COUNTIF(OFFSET(BO74,-OFFSET(BO74,0,-2)+1,-COLUMNS($D:BO)+1,30,1),BN:BN),
COUNTIF(OFFSET(BO74,-OFFSET(BO74,0,-2)+1,-COLUMNS($P:BO)+1,30,1),BN:BN),
COUNTIF(OFFSET(BO74,-OFFSET(BO74,0,-2)+1,-COLUMNS($AB:BO)+1,30,1),BN:BN),
COUNTIF(OFFSET(BO74,-OFFSET(BO74,0,-2)+1,-COLUMNS($AO:BO)+1,30,1),BN:BN),
COUNTIF(OFFSET(BO74,-OFFSET(BO74,0,-2)+1,-COLUMNS($BA:BO)+1,30,1),BN:BN),)</f>
        <v>6</v>
      </c>
      <c r="BP74" s="74">
        <f ca="1">SUM(COUNTIF(OFFSET(BP74,-OFFSET(BP74,0,-3)+1,-COLUMNS($J:BP)+1,30,1),BN:BN),
COUNTIF(OFFSET(BP74,-OFFSET(BP74,0,-3)+1,-COLUMNS($V:BP)+1,30,1),BN:BN),
COUNTIF(OFFSET(BP74,-OFFSET(BP74,0,-3)+1,-COLUMNS($AI:BP)+1,30,1),BN:BN),
COUNTIF(OFFSET(BP74,-OFFSET(BP74,0,-3)+1,-COLUMNS($AU:BP)+1,30,1),BN:BN),
COUNTIF(OFFSET(BP74,-OFFSET(BP74,0,-3)+1,-COLUMNS($BG:BP)+1,30,1),BN:BN),)</f>
        <v>2</v>
      </c>
      <c r="BQ74" s="40">
        <f ca="1">SUM(COUNTIF(OFFSET(BQ74,-OFFSET(BQ74,0,-4)+1,-COLUMNS($D:BQ)+1,30,1),BN:BN),COUNTIF(OFFSET(BQ74,-OFFSET(BQ74,0,-4)+1,-COLUMNS($J:BQ)+1,30,1),BN:BN),COUNTIF(OFFSET(BQ74,-OFFSET(BQ74,0,-4)+1,-COLUMNS($P:BQ)+1,30,1),BN:BN),COUNTIF(OFFSET(BQ74,-OFFSET(BQ74,0,-4)+1,-COLUMNS($V:BQ)+1,30,1),BN:BN),COUNTIF(OFFSET(BQ74,-OFFSET(BQ74,0,-4)+1,-COLUMNS($AB:BQ)+1,30,1),BN:BN),COUNTIF(OFFSET(BQ74,-OFFSET(BQ74,0,-4)+1,-COLUMNS($AI:BQ)+1,30,1),BN:BN),COUNTIF(OFFSET(BQ74,-OFFSET(BQ74,0,-4)+1,-COLUMNS($AO:BQ)+1,30,1),BN:BN),COUNTIF(OFFSET(BQ74,-OFFSET(BQ74,0,-4)+1,-COLUMNS($AU:BQ)+1,30,1),BN:BN),COUNTIF(OFFSET(BQ74,-OFFSET(BQ74,0,-4)+1,-COLUMNS($BA:BQ)+1,30,1),BN:BN),COUNTIF(OFFSET(BQ74,-OFFSET(BQ74,0,-4)+1,-COLUMNS($BG:BQ)+1,30,1),BN:BN),)</f>
        <v>8</v>
      </c>
      <c r="BR74" s="73">
        <f t="shared" ref="BR74:BR93" ca="1" si="34">BQ:BQ/240</f>
        <v>3.3333333333333333E-2</v>
      </c>
    </row>
    <row r="75" spans="2:70" ht="13.5" customHeight="1" outlineLevel="1">
      <c r="B75" s="53">
        <v>2</v>
      </c>
      <c r="C75" s="52"/>
      <c r="D75" s="140" t="s">
        <v>21</v>
      </c>
      <c r="E75" s="40">
        <v>0</v>
      </c>
      <c r="F75" s="40">
        <v>5</v>
      </c>
      <c r="G75" s="40" t="s">
        <v>121</v>
      </c>
      <c r="H75" s="40">
        <v>5</v>
      </c>
      <c r="I75" s="52"/>
      <c r="J75" s="140" t="s">
        <v>21</v>
      </c>
      <c r="K75" s="40">
        <v>0</v>
      </c>
      <c r="L75" s="40">
        <v>6</v>
      </c>
      <c r="M75" s="40" t="s">
        <v>121</v>
      </c>
      <c r="N75" s="40">
        <v>6</v>
      </c>
      <c r="O75" s="52"/>
      <c r="P75" s="52" t="str">
        <f t="shared" ca="1" si="28"/>
        <v>LA</v>
      </c>
      <c r="Q75" s="40">
        <v>0</v>
      </c>
      <c r="R75" s="40">
        <v>6</v>
      </c>
      <c r="S75" s="40" t="s">
        <v>121</v>
      </c>
      <c r="T75" s="40">
        <v>6</v>
      </c>
      <c r="U75" s="52"/>
      <c r="V75" s="52" t="str">
        <f t="shared" ca="1" si="29"/>
        <v>KO</v>
      </c>
      <c r="W75" s="40">
        <v>0</v>
      </c>
      <c r="X75" s="40">
        <v>6</v>
      </c>
      <c r="Y75" s="40" t="s">
        <v>121</v>
      </c>
      <c r="Z75" s="40">
        <v>6</v>
      </c>
      <c r="AA75" s="52"/>
      <c r="AB75" s="52" t="str">
        <f t="shared" ca="1" si="30"/>
        <v>IP</v>
      </c>
      <c r="AC75" s="40">
        <v>0</v>
      </c>
      <c r="AD75" s="40">
        <v>6</v>
      </c>
      <c r="AE75" s="40" t="s">
        <v>121</v>
      </c>
      <c r="AF75" s="40">
        <v>6</v>
      </c>
      <c r="AG75" s="52"/>
      <c r="AH75" s="52"/>
      <c r="AI75" s="52" t="str">
        <f t="shared" ca="1" si="31"/>
        <v>UI</v>
      </c>
      <c r="AJ75" s="40">
        <v>0</v>
      </c>
      <c r="AK75" s="40">
        <v>6</v>
      </c>
      <c r="AL75" s="40" t="s">
        <v>121</v>
      </c>
      <c r="AM75" s="40">
        <v>6</v>
      </c>
      <c r="AN75" s="52"/>
      <c r="AO75" s="52" t="str">
        <f t="shared" ca="1" si="32"/>
        <v>••</v>
      </c>
      <c r="AP75" s="97">
        <v>0</v>
      </c>
      <c r="AQ75" s="97">
        <v>3</v>
      </c>
      <c r="AR75" s="97" t="s">
        <v>121</v>
      </c>
      <c r="AS75" s="97">
        <v>3</v>
      </c>
      <c r="AT75" s="52"/>
      <c r="AU75" s="52" t="str">
        <f t="shared" ca="1" si="33"/>
        <v>••</v>
      </c>
      <c r="AV75" s="97">
        <v>0</v>
      </c>
      <c r="AW75" s="97">
        <v>12</v>
      </c>
      <c r="AX75" s="97" t="s">
        <v>121</v>
      </c>
      <c r="AY75" s="97">
        <v>12</v>
      </c>
      <c r="AZ75" s="52"/>
      <c r="BB75" s="51">
        <v>2</v>
      </c>
      <c r="BM75" s="51">
        <v>2</v>
      </c>
      <c r="BN75" s="75" t="s">
        <v>24</v>
      </c>
      <c r="BO75" s="74">
        <f ca="1">SUM(COUNTIF(OFFSET(BO75,-OFFSET(BO75,0,-2)+1,-COLUMNS($D:BO)+1,30,1),BN:BN),
COUNTIF(OFFSET(BO75,-OFFSET(BO75,0,-2)+1,-COLUMNS($P:BO)+1,30,1),BN:BN),
COUNTIF(OFFSET(BO75,-OFFSET(BO75,0,-2)+1,-COLUMNS($AB:BO)+1,30,1),BN:BN),
COUNTIF(OFFSET(BO75,-OFFSET(BO75,0,-2)+1,-COLUMNS($AO:BO)+1,30,1),BN:BN),
COUNTIF(OFFSET(BO75,-OFFSET(BO75,0,-2)+1,-COLUMNS($BA:BO)+1,30,1),BN:BN),)</f>
        <v>2</v>
      </c>
      <c r="BP75" s="74">
        <f ca="1">SUM(COUNTIF(OFFSET(BP75,-OFFSET(BP75,0,-3)+1,-COLUMNS($J:BP)+1,30,1),BN:BN),
COUNTIF(OFFSET(BP75,-OFFSET(BP75,0,-3)+1,-COLUMNS($V:BP)+1,30,1),BN:BN),
COUNTIF(OFFSET(BP75,-OFFSET(BP75,0,-3)+1,-COLUMNS($AI:BP)+1,30,1),BN:BN),
COUNTIF(OFFSET(BP75,-OFFSET(BP75,0,-3)+1,-COLUMNS($AU:BP)+1,30,1),BN:BN),
COUNTIF(OFFSET(BP75,-OFFSET(BP75,0,-3)+1,-COLUMNS($BG:BP)+1,30,1),BN:BN),)</f>
        <v>6</v>
      </c>
      <c r="BQ75" s="40">
        <f ca="1">SUM(COUNTIF(OFFSET(BQ75,-OFFSET(BQ75,0,-4)+1,-COLUMNS($D:BQ)+1,30,1),BN:BN),COUNTIF(OFFSET(BQ75,-OFFSET(BQ75,0,-4)+1,-COLUMNS($J:BQ)+1,30,1),BN:BN),COUNTIF(OFFSET(BQ75,-OFFSET(BQ75,0,-4)+1,-COLUMNS($P:BQ)+1,30,1),BN:BN),COUNTIF(OFFSET(BQ75,-OFFSET(BQ75,0,-4)+1,-COLUMNS($V:BQ)+1,30,1),BN:BN),COUNTIF(OFFSET(BQ75,-OFFSET(BQ75,0,-4)+1,-COLUMNS($AB:BQ)+1,30,1),BN:BN),COUNTIF(OFFSET(BQ75,-OFFSET(BQ75,0,-4)+1,-COLUMNS($AI:BQ)+1,30,1),BN:BN),COUNTIF(OFFSET(BQ75,-OFFSET(BQ75,0,-4)+1,-COLUMNS($AO:BQ)+1,30,1),BN:BN),COUNTIF(OFFSET(BQ75,-OFFSET(BQ75,0,-4)+1,-COLUMNS($AU:BQ)+1,30,1),BN:BN),COUNTIF(OFFSET(BQ75,-OFFSET(BQ75,0,-4)+1,-COLUMNS($BA:BQ)+1,30,1),BN:BN),COUNTIF(OFFSET(BQ75,-OFFSET(BQ75,0,-4)+1,-COLUMNS($BG:BQ)+1,30,1),BN:BN),)</f>
        <v>8</v>
      </c>
      <c r="BR75" s="73">
        <f t="shared" ca="1" si="34"/>
        <v>3.3333333333333333E-2</v>
      </c>
    </row>
    <row r="76" spans="2:70" ht="13.5" customHeight="1" outlineLevel="1">
      <c r="B76" s="53">
        <v>3</v>
      </c>
      <c r="C76" s="52"/>
      <c r="D76" s="140" t="s">
        <v>21</v>
      </c>
      <c r="E76" s="40"/>
      <c r="F76" s="40"/>
      <c r="G76" s="40"/>
      <c r="H76" s="40"/>
      <c r="I76" s="52"/>
      <c r="J76" s="140" t="s">
        <v>21</v>
      </c>
      <c r="K76" s="40"/>
      <c r="L76" s="40"/>
      <c r="M76" s="40"/>
      <c r="N76" s="40"/>
      <c r="O76" s="52"/>
      <c r="P76" s="52" t="str">
        <f t="shared" ca="1" si="28"/>
        <v>LA</v>
      </c>
      <c r="Q76" s="40"/>
      <c r="R76" s="40"/>
      <c r="S76" s="40"/>
      <c r="T76" s="40"/>
      <c r="U76" s="52"/>
      <c r="V76" s="52" t="str">
        <f t="shared" ca="1" si="29"/>
        <v>KO</v>
      </c>
      <c r="W76" s="40"/>
      <c r="X76" s="40"/>
      <c r="Y76" s="40"/>
      <c r="Z76" s="40"/>
      <c r="AA76" s="52"/>
      <c r="AB76" s="52" t="str">
        <f t="shared" ca="1" si="30"/>
        <v>IP</v>
      </c>
      <c r="AC76" s="40"/>
      <c r="AD76" s="40"/>
      <c r="AE76" s="40"/>
      <c r="AF76" s="40"/>
      <c r="AG76" s="52"/>
      <c r="AH76" s="52"/>
      <c r="AI76" s="52" t="str">
        <f t="shared" ca="1" si="31"/>
        <v>UI</v>
      </c>
      <c r="AJ76" s="40"/>
      <c r="AK76" s="40"/>
      <c r="AL76" s="40"/>
      <c r="AM76" s="40"/>
      <c r="AN76" s="52"/>
      <c r="AO76" s="52" t="str">
        <f t="shared" ca="1" si="32"/>
        <v>••</v>
      </c>
      <c r="AP76" s="97"/>
      <c r="AQ76" s="97"/>
      <c r="AR76" s="97"/>
      <c r="AS76" s="97"/>
      <c r="AT76" s="52"/>
      <c r="AU76" s="52" t="str">
        <f t="shared" ca="1" si="33"/>
        <v>••</v>
      </c>
      <c r="AV76" s="97"/>
      <c r="AW76" s="97"/>
      <c r="AX76" s="97"/>
      <c r="AY76" s="97"/>
      <c r="AZ76" s="52"/>
      <c r="BB76" s="51">
        <v>3</v>
      </c>
      <c r="BM76" s="51">
        <v>3</v>
      </c>
      <c r="BN76" s="75" t="s">
        <v>26</v>
      </c>
      <c r="BO76" s="74">
        <f ca="1">SUM(COUNTIF(OFFSET(BO76,-OFFSET(BO76,0,-2)+1,-COLUMNS($D:BO)+1,30,1),BN:BN),
COUNTIF(OFFSET(BO76,-OFFSET(BO76,0,-2)+1,-COLUMNS($P:BO)+1,30,1),BN:BN),
COUNTIF(OFFSET(BO76,-OFFSET(BO76,0,-2)+1,-COLUMNS($AB:BO)+1,30,1),BN:BN),
COUNTIF(OFFSET(BO76,-OFFSET(BO76,0,-2)+1,-COLUMNS($AO:BO)+1,30,1),BN:BN),
COUNTIF(OFFSET(BO76,-OFFSET(BO76,0,-2)+1,-COLUMNS($BA:BO)+1,30,1),BN:BN),)</f>
        <v>6</v>
      </c>
      <c r="BP76" s="74">
        <f ca="1">SUM(COUNTIF(OFFSET(BP76,-OFFSET(BP76,0,-3)+1,-COLUMNS($J:BP)+1,30,1),BN:BN),
COUNTIF(OFFSET(BP76,-OFFSET(BP76,0,-3)+1,-COLUMNS($V:BP)+1,30,1),BN:BN),
COUNTIF(OFFSET(BP76,-OFFSET(BP76,0,-3)+1,-COLUMNS($AI:BP)+1,30,1),BN:BN),
COUNTIF(OFFSET(BP76,-OFFSET(BP76,0,-3)+1,-COLUMNS($AU:BP)+1,30,1),BN:BN),
COUNTIF(OFFSET(BP76,-OFFSET(BP76,0,-3)+1,-COLUMNS($BG:BP)+1,30,1),BN:BN),)</f>
        <v>2</v>
      </c>
      <c r="BQ76" s="40">
        <f ca="1">SUM(COUNTIF(OFFSET(BQ76,-OFFSET(BQ76,0,-4)+1,-COLUMNS($D:BQ)+1,30,1),BN:BN),COUNTIF(OFFSET(BQ76,-OFFSET(BQ76,0,-4)+1,-COLUMNS($J:BQ)+1,30,1),BN:BN),COUNTIF(OFFSET(BQ76,-OFFSET(BQ76,0,-4)+1,-COLUMNS($P:BQ)+1,30,1),BN:BN),COUNTIF(OFFSET(BQ76,-OFFSET(BQ76,0,-4)+1,-COLUMNS($V:BQ)+1,30,1),BN:BN),COUNTIF(OFFSET(BQ76,-OFFSET(BQ76,0,-4)+1,-COLUMNS($AB:BQ)+1,30,1),BN:BN),COUNTIF(OFFSET(BQ76,-OFFSET(BQ76,0,-4)+1,-COLUMNS($AI:BQ)+1,30,1),BN:BN),COUNTIF(OFFSET(BQ76,-OFFSET(BQ76,0,-4)+1,-COLUMNS($AO:BQ)+1,30,1),BN:BN),COUNTIF(OFFSET(BQ76,-OFFSET(BQ76,0,-4)+1,-COLUMNS($AU:BQ)+1,30,1),BN:BN),COUNTIF(OFFSET(BQ76,-OFFSET(BQ76,0,-4)+1,-COLUMNS($BA:BQ)+1,30,1),BN:BN),COUNTIF(OFFSET(BQ76,-OFFSET(BQ76,0,-4)+1,-COLUMNS($BG:BQ)+1,30,1),BN:BN),)</f>
        <v>8</v>
      </c>
      <c r="BR76" s="73">
        <f t="shared" ca="1" si="34"/>
        <v>3.3333333333333333E-2</v>
      </c>
    </row>
    <row r="77" spans="2:70" ht="13.5" customHeight="1" outlineLevel="1">
      <c r="B77" s="53">
        <v>4</v>
      </c>
      <c r="C77" s="52"/>
      <c r="D77" s="140" t="s">
        <v>21</v>
      </c>
      <c r="E77" s="40"/>
      <c r="F77" s="40"/>
      <c r="G77" s="40"/>
      <c r="H77" s="40"/>
      <c r="I77" s="52"/>
      <c r="J77" s="140" t="s">
        <v>21</v>
      </c>
      <c r="K77" s="40"/>
      <c r="L77" s="40"/>
      <c r="M77" s="40"/>
      <c r="N77" s="40"/>
      <c r="O77" s="52"/>
      <c r="P77" s="52" t="str">
        <f t="shared" ca="1" si="28"/>
        <v>LA</v>
      </c>
      <c r="Q77" s="40"/>
      <c r="R77" s="40"/>
      <c r="S77" s="40"/>
      <c r="T77" s="40"/>
      <c r="U77" s="52"/>
      <c r="V77" s="52" t="str">
        <f t="shared" ca="1" si="29"/>
        <v>KO</v>
      </c>
      <c r="W77" s="40"/>
      <c r="X77" s="40"/>
      <c r="Y77" s="40"/>
      <c r="Z77" s="40"/>
      <c r="AA77" s="52"/>
      <c r="AB77" s="52" t="str">
        <f t="shared" ca="1" si="30"/>
        <v>IP</v>
      </c>
      <c r="AC77" s="40"/>
      <c r="AD77" s="40"/>
      <c r="AE77" s="40"/>
      <c r="AF77" s="40"/>
      <c r="AG77" s="52"/>
      <c r="AH77" s="52"/>
      <c r="AI77" s="52" t="str">
        <f t="shared" ca="1" si="31"/>
        <v>UI</v>
      </c>
      <c r="AJ77" s="40"/>
      <c r="AK77" s="40"/>
      <c r="AL77" s="40"/>
      <c r="AM77" s="40"/>
      <c r="AN77" s="52"/>
      <c r="AO77" s="52" t="str">
        <f t="shared" ca="1" si="32"/>
        <v>••</v>
      </c>
      <c r="AP77" s="100" t="s">
        <v>401</v>
      </c>
      <c r="AQ77" s="99"/>
      <c r="AR77" s="99"/>
      <c r="AS77" s="99" t="s">
        <v>402</v>
      </c>
      <c r="AT77" s="52"/>
      <c r="AU77" s="52" t="str">
        <f t="shared" ca="1" si="33"/>
        <v>••</v>
      </c>
      <c r="AV77" s="97"/>
      <c r="AW77" s="97"/>
      <c r="AX77" s="97"/>
      <c r="AY77" s="97"/>
      <c r="AZ77" s="52"/>
      <c r="BB77" s="51">
        <v>4</v>
      </c>
      <c r="BM77" s="51">
        <v>4</v>
      </c>
      <c r="BN77" s="75" t="s">
        <v>35</v>
      </c>
      <c r="BO77" s="74">
        <f ca="1">SUM(COUNTIF(OFFSET(BO77,-OFFSET(BO77,0,-2)+1,-COLUMNS($D:BO)+1,30,1),BN:BN),
COUNTIF(OFFSET(BO77,-OFFSET(BO77,0,-2)+1,-COLUMNS($P:BO)+1,30,1),BN:BN),
COUNTIF(OFFSET(BO77,-OFFSET(BO77,0,-2)+1,-COLUMNS($AB:BO)+1,30,1),BN:BN),
COUNTIF(OFFSET(BO77,-OFFSET(BO77,0,-2)+1,-COLUMNS($AO:BO)+1,30,1),BN:BN),
COUNTIF(OFFSET(BO77,-OFFSET(BO77,0,-2)+1,-COLUMNS($BA:BO)+1,30,1),BN:BN),)</f>
        <v>2</v>
      </c>
      <c r="BP77" s="74">
        <f ca="1">SUM(COUNTIF(OFFSET(BP77,-OFFSET(BP77,0,-3)+1,-COLUMNS($J:BP)+1,30,1),BN:BN),
COUNTIF(OFFSET(BP77,-OFFSET(BP77,0,-3)+1,-COLUMNS($V:BP)+1,30,1),BN:BN),
COUNTIF(OFFSET(BP77,-OFFSET(BP77,0,-3)+1,-COLUMNS($AI:BP)+1,30,1),BN:BN),
COUNTIF(OFFSET(BP77,-OFFSET(BP77,0,-3)+1,-COLUMNS($AU:BP)+1,30,1),BN:BN),
COUNTIF(OFFSET(BP77,-OFFSET(BP77,0,-3)+1,-COLUMNS($BG:BP)+1,30,1),BN:BN),)</f>
        <v>6</v>
      </c>
      <c r="BQ77" s="40">
        <f ca="1">SUM(COUNTIF(OFFSET(BQ77,-OFFSET(BQ77,0,-4)+1,-COLUMNS($D:BQ)+1,30,1),BN:BN),COUNTIF(OFFSET(BQ77,-OFFSET(BQ77,0,-4)+1,-COLUMNS($J:BQ)+1,30,1),BN:BN),COUNTIF(OFFSET(BQ77,-OFFSET(BQ77,0,-4)+1,-COLUMNS($P:BQ)+1,30,1),BN:BN),COUNTIF(OFFSET(BQ77,-OFFSET(BQ77,0,-4)+1,-COLUMNS($V:BQ)+1,30,1),BN:BN),COUNTIF(OFFSET(BQ77,-OFFSET(BQ77,0,-4)+1,-COLUMNS($AB:BQ)+1,30,1),BN:BN),COUNTIF(OFFSET(BQ77,-OFFSET(BQ77,0,-4)+1,-COLUMNS($AI:BQ)+1,30,1),BN:BN),COUNTIF(OFFSET(BQ77,-OFFSET(BQ77,0,-4)+1,-COLUMNS($AO:BQ)+1,30,1),BN:BN),COUNTIF(OFFSET(BQ77,-OFFSET(BQ77,0,-4)+1,-COLUMNS($AU:BQ)+1,30,1),BN:BN),COUNTIF(OFFSET(BQ77,-OFFSET(BQ77,0,-4)+1,-COLUMNS($BA:BQ)+1,30,1),BN:BN),COUNTIF(OFFSET(BQ77,-OFFSET(BQ77,0,-4)+1,-COLUMNS($BG:BQ)+1,30,1),BN:BN),)</f>
        <v>8</v>
      </c>
      <c r="BR77" s="73">
        <f t="shared" ca="1" si="34"/>
        <v>3.3333333333333333E-2</v>
      </c>
    </row>
    <row r="78" spans="2:70" ht="13.5" customHeight="1" outlineLevel="1">
      <c r="B78" s="53">
        <v>5</v>
      </c>
      <c r="C78" s="52"/>
      <c r="D78" s="140" t="s">
        <v>21</v>
      </c>
      <c r="E78" s="40"/>
      <c r="F78" s="40"/>
      <c r="G78" s="40"/>
      <c r="H78" s="40"/>
      <c r="I78" s="52"/>
      <c r="J78" s="140" t="s">
        <v>21</v>
      </c>
      <c r="K78" s="40"/>
      <c r="L78" s="40"/>
      <c r="M78" s="40"/>
      <c r="N78" s="40"/>
      <c r="O78" s="52"/>
      <c r="P78" s="52" t="str">
        <f t="shared" ca="1" si="28"/>
        <v>LA</v>
      </c>
      <c r="Q78" s="40"/>
      <c r="R78" s="40"/>
      <c r="S78" s="40"/>
      <c r="T78" s="40"/>
      <c r="U78" s="52"/>
      <c r="V78" s="52" t="str">
        <f t="shared" ca="1" si="29"/>
        <v>KO</v>
      </c>
      <c r="W78" s="40"/>
      <c r="X78" s="40"/>
      <c r="Y78" s="40"/>
      <c r="Z78" s="40"/>
      <c r="AA78" s="52"/>
      <c r="AB78" s="52" t="str">
        <f t="shared" ca="1" si="30"/>
        <v>IP</v>
      </c>
      <c r="AC78" s="142" t="s">
        <v>214</v>
      </c>
      <c r="AD78" s="40"/>
      <c r="AE78" s="40" t="s">
        <v>46</v>
      </c>
      <c r="AF78" s="40"/>
      <c r="AG78" s="52"/>
      <c r="AH78" s="52"/>
      <c r="AI78" s="52" t="str">
        <f t="shared" ca="1" si="31"/>
        <v>UI</v>
      </c>
      <c r="AJ78" s="40"/>
      <c r="AK78" s="40"/>
      <c r="AL78" s="40"/>
      <c r="AM78" s="40"/>
      <c r="AN78" s="52"/>
      <c r="AO78" s="52" t="str">
        <f t="shared" ca="1" si="32"/>
        <v>••</v>
      </c>
      <c r="AP78" s="97">
        <v>0</v>
      </c>
      <c r="AQ78" s="97">
        <v>3</v>
      </c>
      <c r="AR78" s="97" t="s">
        <v>121</v>
      </c>
      <c r="AS78" s="97">
        <v>3</v>
      </c>
      <c r="AT78" s="52"/>
      <c r="AU78" s="52" t="str">
        <f t="shared" ca="1" si="33"/>
        <v>••</v>
      </c>
      <c r="AV78" s="97"/>
      <c r="AW78" s="97"/>
      <c r="AX78" s="97"/>
      <c r="AY78" s="97"/>
      <c r="AZ78" s="52"/>
      <c r="BB78" s="51">
        <v>5</v>
      </c>
      <c r="BM78" s="51">
        <v>5</v>
      </c>
      <c r="BN78" s="75" t="s">
        <v>21</v>
      </c>
      <c r="BO78" s="74">
        <f ca="1">SUM(COUNTIF(OFFSET(BO78,-OFFSET(BO78,0,-2)+1,-COLUMNS($D:BO)+1,30,1),BN:BN),
COUNTIF(OFFSET(BO78,-OFFSET(BO78,0,-2)+1,-COLUMNS($P:BO)+1,30,1),BN:BN),
COUNTIF(OFFSET(BO78,-OFFSET(BO78,0,-2)+1,-COLUMNS($AB:BO)+1,30,1),BN:BN),
COUNTIF(OFFSET(BO78,-OFFSET(BO78,0,-2)+1,-COLUMNS($AO:BO)+1,30,1),BN:BN),
COUNTIF(OFFSET(BO78,-OFFSET(BO78,0,-2)+1,-COLUMNS($BA:BO)+1,30,1),BN:BN),)</f>
        <v>7</v>
      </c>
      <c r="BP78" s="74">
        <f ca="1">SUM(COUNTIF(OFFSET(BP78,-OFFSET(BP78,0,-3)+1,-COLUMNS($J:BP)+1,30,1),BN:BN),
COUNTIF(OFFSET(BP78,-OFFSET(BP78,0,-3)+1,-COLUMNS($V:BP)+1,30,1),BN:BN),
COUNTIF(OFFSET(BP78,-OFFSET(BP78,0,-3)+1,-COLUMNS($AI:BP)+1,30,1),BN:BN),
COUNTIF(OFFSET(BP78,-OFFSET(BP78,0,-3)+1,-COLUMNS($AU:BP)+1,30,1),BN:BN),
COUNTIF(OFFSET(BP78,-OFFSET(BP78,0,-3)+1,-COLUMNS($BG:BP)+1,30,1),BN:BN),)</f>
        <v>8</v>
      </c>
      <c r="BQ78" s="40">
        <f ca="1">SUM(COUNTIF(OFFSET(BQ78,-OFFSET(BQ78,0,-4)+1,-COLUMNS($D:BQ)+1,30,1),BN:BN),COUNTIF(OFFSET(BQ78,-OFFSET(BQ78,0,-4)+1,-COLUMNS($J:BQ)+1,30,1),BN:BN),COUNTIF(OFFSET(BQ78,-OFFSET(BQ78,0,-4)+1,-COLUMNS($P:BQ)+1,30,1),BN:BN),COUNTIF(OFFSET(BQ78,-OFFSET(BQ78,0,-4)+1,-COLUMNS($V:BQ)+1,30,1),BN:BN),COUNTIF(OFFSET(BQ78,-OFFSET(BQ78,0,-4)+1,-COLUMNS($AB:BQ)+1,30,1),BN:BN),COUNTIF(OFFSET(BQ78,-OFFSET(BQ78,0,-4)+1,-COLUMNS($AI:BQ)+1,30,1),BN:BN),COUNTIF(OFFSET(BQ78,-OFFSET(BQ78,0,-4)+1,-COLUMNS($AO:BQ)+1,30,1),BN:BN),COUNTIF(OFFSET(BQ78,-OFFSET(BQ78,0,-4)+1,-COLUMNS($AU:BQ)+1,30,1),BN:BN),COUNTIF(OFFSET(BQ78,-OFFSET(BQ78,0,-4)+1,-COLUMNS($BA:BQ)+1,30,1),BN:BN),COUNTIF(OFFSET(BQ78,-OFFSET(BQ78,0,-4)+1,-COLUMNS($BG:BQ)+1,30,1),BN:BN),)</f>
        <v>15</v>
      </c>
      <c r="BR78" s="73">
        <f t="shared" ca="1" si="34"/>
        <v>6.25E-2</v>
      </c>
    </row>
    <row r="79" spans="2:70" ht="13.5" customHeight="1" outlineLevel="1">
      <c r="B79" s="53">
        <v>6</v>
      </c>
      <c r="C79" s="52"/>
      <c r="D79" s="140" t="s">
        <v>21</v>
      </c>
      <c r="E79" s="91" t="s">
        <v>216</v>
      </c>
      <c r="F79" s="35"/>
      <c r="G79" s="35"/>
      <c r="H79" s="35" t="s">
        <v>217</v>
      </c>
      <c r="I79" s="52"/>
      <c r="J79" s="140" t="s">
        <v>21</v>
      </c>
      <c r="K79" s="40"/>
      <c r="L79" s="40"/>
      <c r="M79" s="40"/>
      <c r="N79" s="40"/>
      <c r="O79" s="52"/>
      <c r="P79" s="52" t="str">
        <f t="shared" ca="1" si="28"/>
        <v>LA</v>
      </c>
      <c r="Q79" s="40"/>
      <c r="R79" s="40"/>
      <c r="S79" s="40"/>
      <c r="T79" s="40"/>
      <c r="U79" s="52"/>
      <c r="V79" s="52" t="str">
        <f t="shared" ca="1" si="29"/>
        <v>KO</v>
      </c>
      <c r="W79" s="40"/>
      <c r="X79" s="40"/>
      <c r="Y79" s="40"/>
      <c r="Z79" s="40"/>
      <c r="AA79" s="52"/>
      <c r="AB79" s="52" t="str">
        <f t="shared" ca="1" si="30"/>
        <v>IP</v>
      </c>
      <c r="AC79" s="40"/>
      <c r="AD79" s="141" t="s">
        <v>218</v>
      </c>
      <c r="AE79" s="40"/>
      <c r="AF79" s="40"/>
      <c r="AG79" s="52"/>
      <c r="AH79" s="52"/>
      <c r="AI79" s="52" t="str">
        <f t="shared" ca="1" si="31"/>
        <v>UI</v>
      </c>
      <c r="AJ79" s="40"/>
      <c r="AK79" s="40"/>
      <c r="AL79" s="40"/>
      <c r="AM79" s="40"/>
      <c r="AN79" s="52"/>
      <c r="AO79" s="52" t="str">
        <f t="shared" ca="1" si="32"/>
        <v>••</v>
      </c>
      <c r="AP79" s="97"/>
      <c r="AQ79" s="97"/>
      <c r="AR79" s="97"/>
      <c r="AS79" s="97"/>
      <c r="AT79" s="52"/>
      <c r="AU79" s="52" t="str">
        <f t="shared" ca="1" si="33"/>
        <v>••</v>
      </c>
      <c r="AV79" s="97"/>
      <c r="AW79" s="97"/>
      <c r="AX79" s="97"/>
      <c r="AY79" s="97"/>
      <c r="AZ79" s="52"/>
      <c r="BB79" s="51">
        <v>6</v>
      </c>
      <c r="BM79" s="51">
        <v>6</v>
      </c>
      <c r="BN79" s="75" t="s">
        <v>37</v>
      </c>
      <c r="BO79" s="74">
        <f ca="1">SUM(COUNTIF(OFFSET(BO79,-OFFSET(BO79,0,-2)+1,-COLUMNS($D:BO)+1,30,1),BN:BN),
COUNTIF(OFFSET(BO79,-OFFSET(BO79,0,-2)+1,-COLUMNS($P:BO)+1,30,1),BN:BN),
COUNTIF(OFFSET(BO79,-OFFSET(BO79,0,-2)+1,-COLUMNS($AB:BO)+1,30,1),BN:BN),
COUNTIF(OFFSET(BO79,-OFFSET(BO79,0,-2)+1,-COLUMNS($AO:BO)+1,30,1),BN:BN),
COUNTIF(OFFSET(BO79,-OFFSET(BO79,0,-2)+1,-COLUMNS($BA:BO)+1,30,1),BN:BN),)</f>
        <v>0</v>
      </c>
      <c r="BP79" s="74">
        <f ca="1">SUM(COUNTIF(OFFSET(BP79,-OFFSET(BP79,0,-3)+1,-COLUMNS($J:BP)+1,30,1),BN:BN),
COUNTIF(OFFSET(BP79,-OFFSET(BP79,0,-3)+1,-COLUMNS($V:BP)+1,30,1),BN:BN),
COUNTIF(OFFSET(BP79,-OFFSET(BP79,0,-3)+1,-COLUMNS($AI:BP)+1,30,1),BN:BN),
COUNTIF(OFFSET(BP79,-OFFSET(BP79,0,-3)+1,-COLUMNS($AU:BP)+1,30,1),BN:BN),
COUNTIF(OFFSET(BP79,-OFFSET(BP79,0,-3)+1,-COLUMNS($BG:BP)+1,30,1),BN:BN),)</f>
        <v>0</v>
      </c>
      <c r="BQ79" s="40">
        <f ca="1">SUM(COUNTIF(OFFSET(BQ79,-OFFSET(BQ79,0,-4)+1,-COLUMNS($D:BQ)+1,30,1),BN:BN),COUNTIF(OFFSET(BQ79,-OFFSET(BQ79,0,-4)+1,-COLUMNS($J:BQ)+1,30,1),BN:BN),COUNTIF(OFFSET(BQ79,-OFFSET(BQ79,0,-4)+1,-COLUMNS($P:BQ)+1,30,1),BN:BN),COUNTIF(OFFSET(BQ79,-OFFSET(BQ79,0,-4)+1,-COLUMNS($V:BQ)+1,30,1),BN:BN),COUNTIF(OFFSET(BQ79,-OFFSET(BQ79,0,-4)+1,-COLUMNS($AB:BQ)+1,30,1),BN:BN),COUNTIF(OFFSET(BQ79,-OFFSET(BQ79,0,-4)+1,-COLUMNS($AI:BQ)+1,30,1),BN:BN),COUNTIF(OFFSET(BQ79,-OFFSET(BQ79,0,-4)+1,-COLUMNS($AO:BQ)+1,30,1),BN:BN),COUNTIF(OFFSET(BQ79,-OFFSET(BQ79,0,-4)+1,-COLUMNS($AU:BQ)+1,30,1),BN:BN),COUNTIF(OFFSET(BQ79,-OFFSET(BQ79,0,-4)+1,-COLUMNS($BA:BQ)+1,30,1),BN:BN),COUNTIF(OFFSET(BQ79,-OFFSET(BQ79,0,-4)+1,-COLUMNS($BG:BQ)+1,30,1),BN:BN),)</f>
        <v>0</v>
      </c>
      <c r="BR79" s="73">
        <f t="shared" ca="1" si="34"/>
        <v>0</v>
      </c>
    </row>
    <row r="80" spans="2:70" ht="13.5" customHeight="1" outlineLevel="1">
      <c r="B80" s="53">
        <v>7</v>
      </c>
      <c r="C80" s="52"/>
      <c r="D80" s="140" t="s">
        <v>21</v>
      </c>
      <c r="E80" s="40">
        <v>2</v>
      </c>
      <c r="F80" s="40">
        <v>0</v>
      </c>
      <c r="G80" s="40" t="s">
        <v>121</v>
      </c>
      <c r="H80" s="40">
        <v>2</v>
      </c>
      <c r="I80" s="52"/>
      <c r="J80" s="52" t="str">
        <f t="shared" ref="J80:J103" ca="1" si="35">IF(OR(ISNUMBER(N:N),ISBLANK(N:N)),OFFSET(J80,-1,0),LEFT(N:N,2))</f>
        <v>LA</v>
      </c>
      <c r="K80" s="91" t="s">
        <v>220</v>
      </c>
      <c r="L80" s="35"/>
      <c r="M80" s="35"/>
      <c r="N80" s="35" t="s">
        <v>221</v>
      </c>
      <c r="O80" s="52"/>
      <c r="P80" s="52" t="str">
        <f t="shared" ca="1" si="28"/>
        <v>KO</v>
      </c>
      <c r="Q80" s="91" t="s">
        <v>222</v>
      </c>
      <c r="R80" s="35"/>
      <c r="S80" s="35"/>
      <c r="T80" s="35" t="s">
        <v>223</v>
      </c>
      <c r="U80" s="52"/>
      <c r="V80" s="52" t="str">
        <f t="shared" ca="1" si="29"/>
        <v>IP</v>
      </c>
      <c r="W80" s="91" t="s">
        <v>224</v>
      </c>
      <c r="X80" s="35"/>
      <c r="Y80" s="35"/>
      <c r="Z80" s="35" t="s">
        <v>225</v>
      </c>
      <c r="AA80" s="52"/>
      <c r="AB80" s="52" t="str">
        <f t="shared" ca="1" si="30"/>
        <v>UI</v>
      </c>
      <c r="AC80" s="91" t="s">
        <v>226</v>
      </c>
      <c r="AD80" s="35"/>
      <c r="AE80" s="35"/>
      <c r="AF80" s="35" t="s">
        <v>227</v>
      </c>
      <c r="AG80" s="52"/>
      <c r="AH80" s="52"/>
      <c r="AI80" s="52" t="str">
        <f t="shared" ca="1" si="31"/>
        <v>VT</v>
      </c>
      <c r="AJ80" s="128" t="s">
        <v>174</v>
      </c>
      <c r="AK80" s="129"/>
      <c r="AL80" s="129"/>
      <c r="AM80" s="129" t="s">
        <v>68</v>
      </c>
      <c r="AN80" s="52"/>
      <c r="AO80" s="52" t="str">
        <f t="shared" ca="1" si="32"/>
        <v>VT</v>
      </c>
      <c r="AP80" s="128" t="s">
        <v>174</v>
      </c>
      <c r="AQ80" s="129"/>
      <c r="AR80" s="129"/>
      <c r="AS80" s="129" t="s">
        <v>68</v>
      </c>
      <c r="AT80" s="52"/>
      <c r="AU80" s="52" t="str">
        <f t="shared" ca="1" si="33"/>
        <v>••</v>
      </c>
      <c r="AV80" s="97"/>
      <c r="AW80" s="97"/>
      <c r="AX80" s="97"/>
      <c r="AY80" s="97"/>
      <c r="AZ80" s="52"/>
      <c r="BB80" s="51">
        <v>7</v>
      </c>
      <c r="BM80" s="51">
        <v>7</v>
      </c>
      <c r="BN80" s="71" t="s">
        <v>29</v>
      </c>
      <c r="BO80" s="70">
        <f ca="1">SUM(COUNTIF(OFFSET(BO80,-OFFSET(BO80,0,-2)+1,-COLUMNS($D:BO)+1,30,1),BN:BN),
COUNTIF(OFFSET(BO80,-OFFSET(BO80,0,-2)+1,-COLUMNS($P:BO)+1,30,1),BN:BN),
COUNTIF(OFFSET(BO80,-OFFSET(BO80,0,-2)+1,-COLUMNS($AB:BO)+1,30,1),BN:BN),
COUNTIF(OFFSET(BO80,-OFFSET(BO80,0,-2)+1,-COLUMNS($AO:BO)+1,30,1),BN:BN),
COUNTIF(OFFSET(BO80,-OFFSET(BO80,0,-2)+1,-COLUMNS($BA:BO)+1,30,1),BN:BN),)</f>
        <v>6</v>
      </c>
      <c r="BP80" s="70">
        <f ca="1">SUM(COUNTIF(OFFSET(BP80,-OFFSET(BP80,0,-3)+1,-COLUMNS($J:BP)+1,30,1),BN:BN),
COUNTIF(OFFSET(BP80,-OFFSET(BP80,0,-3)+1,-COLUMNS($V:BP)+1,30,1),BN:BN),
COUNTIF(OFFSET(BP80,-OFFSET(BP80,0,-3)+1,-COLUMNS($AI:BP)+1,30,1),BN:BN),
COUNTIF(OFFSET(BP80,-OFFSET(BP80,0,-3)+1,-COLUMNS($AU:BP)+1,30,1),BN:BN),
COUNTIF(OFFSET(BP80,-OFFSET(BP80,0,-3)+1,-COLUMNS($BG:BP)+1,30,1),BN:BN),)</f>
        <v>12</v>
      </c>
      <c r="BQ80" s="39">
        <f ca="1">SUM(COUNTIF(OFFSET(BQ80,-OFFSET(BQ80,0,-4)+1,-COLUMNS($D:BQ)+1,30,1),BN:BN),COUNTIF(OFFSET(BQ80,-OFFSET(BQ80,0,-4)+1,-COLUMNS($J:BQ)+1,30,1),BN:BN),COUNTIF(OFFSET(BQ80,-OFFSET(BQ80,0,-4)+1,-COLUMNS($P:BQ)+1,30,1),BN:BN),COUNTIF(OFFSET(BQ80,-OFFSET(BQ80,0,-4)+1,-COLUMNS($V:BQ)+1,30,1),BN:BN),COUNTIF(OFFSET(BQ80,-OFFSET(BQ80,0,-4)+1,-COLUMNS($AB:BQ)+1,30,1),BN:BN),COUNTIF(OFFSET(BQ80,-OFFSET(BQ80,0,-4)+1,-COLUMNS($AI:BQ)+1,30,1),BN:BN),COUNTIF(OFFSET(BQ80,-OFFSET(BQ80,0,-4)+1,-COLUMNS($AO:BQ)+1,30,1),BN:BN),COUNTIF(OFFSET(BQ80,-OFFSET(BQ80,0,-4)+1,-COLUMNS($AU:BQ)+1,30,1),BN:BN),COUNTIF(OFFSET(BQ80,-OFFSET(BQ80,0,-4)+1,-COLUMNS($BA:BQ)+1,30,1),BN:BN),COUNTIF(OFFSET(BQ80,-OFFSET(BQ80,0,-4)+1,-COLUMNS($BG:BQ)+1,30,1),BN:BN),)</f>
        <v>18</v>
      </c>
      <c r="BR80" s="69">
        <f t="shared" ca="1" si="34"/>
        <v>7.4999999999999997E-2</v>
      </c>
    </row>
    <row r="81" spans="2:70" ht="13.5" customHeight="1" outlineLevel="1">
      <c r="B81" s="53">
        <v>8</v>
      </c>
      <c r="C81" s="52"/>
      <c r="D81" s="52" t="str">
        <f t="shared" ref="D81:D103" ca="1" si="36">IF(OR(ISNUMBER(H:H),ISBLANK(H:H)),OFFSET(D81,-1,0),LEFT(H:H,2))</f>
        <v>ES</v>
      </c>
      <c r="E81" s="78" t="s">
        <v>231</v>
      </c>
      <c r="F81" s="37"/>
      <c r="G81" s="37"/>
      <c r="H81" s="37" t="s">
        <v>232</v>
      </c>
      <c r="I81" s="52"/>
      <c r="J81" s="52" t="str">
        <f t="shared" ca="1" si="35"/>
        <v>LA</v>
      </c>
      <c r="K81" s="40">
        <v>2</v>
      </c>
      <c r="L81" s="40">
        <v>0</v>
      </c>
      <c r="M81" s="40" t="s">
        <v>31</v>
      </c>
      <c r="N81" s="40">
        <v>2</v>
      </c>
      <c r="O81" s="52"/>
      <c r="P81" s="52" t="str">
        <f t="shared" ca="1" si="28"/>
        <v>KO</v>
      </c>
      <c r="Q81" s="40">
        <v>2</v>
      </c>
      <c r="R81" s="40">
        <v>0</v>
      </c>
      <c r="S81" s="40" t="s">
        <v>31</v>
      </c>
      <c r="T81" s="40">
        <v>2</v>
      </c>
      <c r="U81" s="52"/>
      <c r="V81" s="52" t="str">
        <f t="shared" ca="1" si="29"/>
        <v>IP</v>
      </c>
      <c r="W81" s="40">
        <v>2</v>
      </c>
      <c r="X81" s="40">
        <v>0</v>
      </c>
      <c r="Y81" s="40" t="s">
        <v>31</v>
      </c>
      <c r="Z81" s="40">
        <v>2</v>
      </c>
      <c r="AA81" s="52"/>
      <c r="AB81" s="52" t="str">
        <f t="shared" ca="1" si="30"/>
        <v>UI</v>
      </c>
      <c r="AC81" s="40">
        <v>2</v>
      </c>
      <c r="AD81" s="40">
        <v>0</v>
      </c>
      <c r="AE81" s="40" t="s">
        <v>31</v>
      </c>
      <c r="AF81" s="40">
        <v>2</v>
      </c>
      <c r="AG81" s="52"/>
      <c r="AH81" s="52"/>
      <c r="AI81" s="52" t="str">
        <f t="shared" ca="1" si="31"/>
        <v>ES</v>
      </c>
      <c r="AJ81" s="78" t="s">
        <v>248</v>
      </c>
      <c r="AK81" s="37"/>
      <c r="AL81" s="37"/>
      <c r="AM81" s="37" t="s">
        <v>249</v>
      </c>
      <c r="AN81" s="52"/>
      <c r="AO81" s="52" t="str">
        <f t="shared" ca="1" si="32"/>
        <v>VT</v>
      </c>
      <c r="AP81" s="130"/>
      <c r="AQ81" s="130"/>
      <c r="AR81" s="130"/>
      <c r="AS81" s="130"/>
      <c r="AT81" s="52"/>
      <c r="AU81" s="52" t="str">
        <f t="shared" ca="1" si="33"/>
        <v>••</v>
      </c>
      <c r="AV81" s="97"/>
      <c r="AW81" s="97"/>
      <c r="AX81" s="97"/>
      <c r="AY81" s="97"/>
      <c r="AZ81" s="52"/>
      <c r="BB81" s="51">
        <v>8</v>
      </c>
      <c r="BM81" s="51">
        <v>8</v>
      </c>
      <c r="BN81" s="66" t="s">
        <v>40</v>
      </c>
      <c r="BO81" s="65">
        <f ca="1">SUM(COUNTIF(OFFSET(BO81,-OFFSET(BO81,0,-2)+1,-COLUMNS($D:BO)+1,30,1),BN:BN),
COUNTIF(OFFSET(BO81,-OFFSET(BO81,0,-2)+1,-COLUMNS($P:BO)+1,30,1),BN:BN),
COUNTIF(OFFSET(BO81,-OFFSET(BO81,0,-2)+1,-COLUMNS($AB:BO)+1,30,1),BN:BN),
COUNTIF(OFFSET(BO81,-OFFSET(BO81,0,-2)+1,-COLUMNS($AO:BO)+1,30,1),BN:BN),
COUNTIF(OFFSET(BO81,-OFFSET(BO81,0,-2)+1,-COLUMNS($BA:BO)+1,30,1),BN:BN),)</f>
        <v>4</v>
      </c>
      <c r="BP81" s="65">
        <f ca="1">SUM(COUNTIF(OFFSET(BP81,-OFFSET(BP81,0,-3)+1,-COLUMNS($J:BP)+1,30,1),BN:BN),
COUNTIF(OFFSET(BP81,-OFFSET(BP81,0,-3)+1,-COLUMNS($V:BP)+1,30,1),BN:BN),
COUNTIF(OFFSET(BP81,-OFFSET(BP81,0,-3)+1,-COLUMNS($AI:BP)+1,30,1),BN:BN),
COUNTIF(OFFSET(BP81,-OFFSET(BP81,0,-3)+1,-COLUMNS($AU:BP)+1,30,1),BN:BN),
COUNTIF(OFFSET(BP81,-OFFSET(BP81,0,-3)+1,-COLUMNS($BG:BP)+1,30,1),BN:BN),)</f>
        <v>2</v>
      </c>
      <c r="BQ81" s="42">
        <f ca="1">SUM(COUNTIF(OFFSET(BQ81,-OFFSET(BQ81,0,-4)+1,-COLUMNS($D:BQ)+1,30,1),BN:BN),COUNTIF(OFFSET(BQ81,-OFFSET(BQ81,0,-4)+1,-COLUMNS($J:BQ)+1,30,1),BN:BN),COUNTIF(OFFSET(BQ81,-OFFSET(BQ81,0,-4)+1,-COLUMNS($P:BQ)+1,30,1),BN:BN),COUNTIF(OFFSET(BQ81,-OFFSET(BQ81,0,-4)+1,-COLUMNS($V:BQ)+1,30,1),BN:BN),COUNTIF(OFFSET(BQ81,-OFFSET(BQ81,0,-4)+1,-COLUMNS($AB:BQ)+1,30,1),BN:BN),COUNTIF(OFFSET(BQ81,-OFFSET(BQ81,0,-4)+1,-COLUMNS($AI:BQ)+1,30,1),BN:BN),COUNTIF(OFFSET(BQ81,-OFFSET(BQ81,0,-4)+1,-COLUMNS($AO:BQ)+1,30,1),BN:BN),COUNTIF(OFFSET(BQ81,-OFFSET(BQ81,0,-4)+1,-COLUMNS($AU:BQ)+1,30,1),BN:BN),COUNTIF(OFFSET(BQ81,-OFFSET(BQ81,0,-4)+1,-COLUMNS($BA:BQ)+1,30,1),BN:BN),COUNTIF(OFFSET(BQ81,-OFFSET(BQ81,0,-4)+1,-COLUMNS($BG:BQ)+1,30,1),BN:BN),)</f>
        <v>6</v>
      </c>
      <c r="BR81" s="64">
        <f t="shared" ca="1" si="34"/>
        <v>2.5000000000000001E-2</v>
      </c>
    </row>
    <row r="82" spans="2:70" ht="13.5" customHeight="1" outlineLevel="1">
      <c r="B82" s="53">
        <v>9</v>
      </c>
      <c r="C82" s="52"/>
      <c r="D82" s="52" t="str">
        <f t="shared" ca="1" si="36"/>
        <v>ES</v>
      </c>
      <c r="E82" s="42">
        <v>2</v>
      </c>
      <c r="F82" s="42">
        <v>0</v>
      </c>
      <c r="G82" s="42" t="s">
        <v>121</v>
      </c>
      <c r="H82" s="42">
        <v>2</v>
      </c>
      <c r="I82" s="52"/>
      <c r="J82" s="52" t="str">
        <f t="shared" ca="1" si="35"/>
        <v>ES</v>
      </c>
      <c r="K82" s="78" t="s">
        <v>235</v>
      </c>
      <c r="L82" s="37"/>
      <c r="M82" s="37"/>
      <c r="N82" s="37" t="s">
        <v>236</v>
      </c>
      <c r="O82" s="52"/>
      <c r="P82" s="52" t="str">
        <f t="shared" ca="1" si="28"/>
        <v>ES</v>
      </c>
      <c r="Q82" s="78" t="s">
        <v>237</v>
      </c>
      <c r="R82" s="37"/>
      <c r="S82" s="37"/>
      <c r="T82" s="37" t="s">
        <v>238</v>
      </c>
      <c r="U82" s="52"/>
      <c r="V82" s="140" t="s">
        <v>21</v>
      </c>
      <c r="W82" s="91" t="s">
        <v>239</v>
      </c>
      <c r="X82" s="35"/>
      <c r="Y82" s="35"/>
      <c r="Z82" s="35" t="s">
        <v>240</v>
      </c>
      <c r="AA82" s="52"/>
      <c r="AB82" s="52" t="str">
        <f t="shared" ca="1" si="30"/>
        <v>ES</v>
      </c>
      <c r="AC82" s="78" t="s">
        <v>241</v>
      </c>
      <c r="AD82" s="37"/>
      <c r="AE82" s="37"/>
      <c r="AF82" s="37" t="s">
        <v>242</v>
      </c>
      <c r="AG82" s="52"/>
      <c r="AH82" s="52"/>
      <c r="AI82" s="52" t="str">
        <f t="shared" ca="1" si="31"/>
        <v>ES</v>
      </c>
      <c r="AJ82" s="42">
        <v>2</v>
      </c>
      <c r="AK82" s="42">
        <v>2</v>
      </c>
      <c r="AL82" s="42" t="s">
        <v>31</v>
      </c>
      <c r="AM82" s="42">
        <v>4</v>
      </c>
      <c r="AN82" s="52"/>
      <c r="AO82" s="52" t="str">
        <f t="shared" ca="1" si="32"/>
        <v>VT</v>
      </c>
      <c r="AP82" s="130"/>
      <c r="AQ82" s="130"/>
      <c r="AR82" s="130"/>
      <c r="AS82" s="130"/>
      <c r="AT82" s="52"/>
      <c r="AU82" s="52" t="str">
        <f t="shared" ca="1" si="33"/>
        <v>••</v>
      </c>
      <c r="AV82" s="97"/>
      <c r="AW82" s="97"/>
      <c r="AX82" s="97"/>
      <c r="AY82" s="97"/>
      <c r="AZ82" s="52"/>
      <c r="BB82" s="51">
        <v>9</v>
      </c>
      <c r="BM82" s="51">
        <v>9</v>
      </c>
      <c r="BN82" s="66" t="s">
        <v>43</v>
      </c>
      <c r="BO82" s="65">
        <f ca="1">SUM(COUNTIF(OFFSET(BO82,-OFFSET(BO82,0,-2)+1,-COLUMNS($D:BO)+1,30,1),BN:BN),
COUNTIF(OFFSET(BO82,-OFFSET(BO82,0,-2)+1,-COLUMNS($P:BO)+1,30,1),BN:BN),
COUNTIF(OFFSET(BO82,-OFFSET(BO82,0,-2)+1,-COLUMNS($AB:BO)+1,30,1),BN:BN),
COUNTIF(OFFSET(BO82,-OFFSET(BO82,0,-2)+1,-COLUMNS($AO:BO)+1,30,1),BN:BN),
COUNTIF(OFFSET(BO82,-OFFSET(BO82,0,-2)+1,-COLUMNS($BA:BO)+1,30,1),BN:BN),)</f>
        <v>6</v>
      </c>
      <c r="BP82" s="65">
        <f ca="1">SUM(COUNTIF(OFFSET(BP82,-OFFSET(BP82,0,-3)+1,-COLUMNS($J:BP)+1,30,1),BN:BN),
COUNTIF(OFFSET(BP82,-OFFSET(BP82,0,-3)+1,-COLUMNS($V:BP)+1,30,1),BN:BN),
COUNTIF(OFFSET(BP82,-OFFSET(BP82,0,-3)+1,-COLUMNS($AI:BP)+1,30,1),BN:BN),
COUNTIF(OFFSET(BP82,-OFFSET(BP82,0,-3)+1,-COLUMNS($AU:BP)+1,30,1),BN:BN),
COUNTIF(OFFSET(BP82,-OFFSET(BP82,0,-3)+1,-COLUMNS($BG:BP)+1,30,1),BN:BN),)</f>
        <v>12</v>
      </c>
      <c r="BQ82" s="42">
        <f ca="1">SUM(COUNTIF(OFFSET(BQ82,-OFFSET(BQ82,0,-4)+1,-COLUMNS($D:BQ)+1,30,1),BN:BN),COUNTIF(OFFSET(BQ82,-OFFSET(BQ82,0,-4)+1,-COLUMNS($J:BQ)+1,30,1),BN:BN),COUNTIF(OFFSET(BQ82,-OFFSET(BQ82,0,-4)+1,-COLUMNS($P:BQ)+1,30,1),BN:BN),COUNTIF(OFFSET(BQ82,-OFFSET(BQ82,0,-4)+1,-COLUMNS($V:BQ)+1,30,1),BN:BN),COUNTIF(OFFSET(BQ82,-OFFSET(BQ82,0,-4)+1,-COLUMNS($AB:BQ)+1,30,1),BN:BN),COUNTIF(OFFSET(BQ82,-OFFSET(BQ82,0,-4)+1,-COLUMNS($AI:BQ)+1,30,1),BN:BN),COUNTIF(OFFSET(BQ82,-OFFSET(BQ82,0,-4)+1,-COLUMNS($AO:BQ)+1,30,1),BN:BN),COUNTIF(OFFSET(BQ82,-OFFSET(BQ82,0,-4)+1,-COLUMNS($AU:BQ)+1,30,1),BN:BN),COUNTIF(OFFSET(BQ82,-OFFSET(BQ82,0,-4)+1,-COLUMNS($BA:BQ)+1,30,1),BN:BN),COUNTIF(OFFSET(BQ82,-OFFSET(BQ82,0,-4)+1,-COLUMNS($BG:BQ)+1,30,1),BN:BN),)</f>
        <v>18</v>
      </c>
      <c r="BR82" s="64">
        <f t="shared" ca="1" si="34"/>
        <v>7.4999999999999997E-2</v>
      </c>
    </row>
    <row r="83" spans="2:70" ht="13.5" customHeight="1" outlineLevel="1">
      <c r="B83" s="53">
        <v>10</v>
      </c>
      <c r="C83" s="52"/>
      <c r="D83" s="52" t="str">
        <f t="shared" ca="1" si="36"/>
        <v>ST</v>
      </c>
      <c r="E83" s="78" t="s">
        <v>246</v>
      </c>
      <c r="F83" s="37"/>
      <c r="G83" s="37"/>
      <c r="H83" s="37" t="s">
        <v>247</v>
      </c>
      <c r="I83" s="52"/>
      <c r="J83" s="52" t="str">
        <f t="shared" ca="1" si="35"/>
        <v>ES</v>
      </c>
      <c r="K83" s="42">
        <v>2</v>
      </c>
      <c r="L83" s="42">
        <v>2</v>
      </c>
      <c r="M83" s="42" t="s">
        <v>31</v>
      </c>
      <c r="N83" s="42">
        <v>4</v>
      </c>
      <c r="O83" s="52"/>
      <c r="P83" s="52" t="str">
        <f t="shared" ca="1" si="28"/>
        <v>ES</v>
      </c>
      <c r="Q83" s="42">
        <v>2</v>
      </c>
      <c r="R83" s="42">
        <v>2</v>
      </c>
      <c r="S83" s="42" t="s">
        <v>31</v>
      </c>
      <c r="T83" s="42">
        <v>4</v>
      </c>
      <c r="U83" s="52"/>
      <c r="V83" s="140" t="s">
        <v>21</v>
      </c>
      <c r="W83" s="40">
        <v>2</v>
      </c>
      <c r="X83" s="40">
        <v>0</v>
      </c>
      <c r="Y83" s="139" t="s">
        <v>121</v>
      </c>
      <c r="Z83" s="40">
        <v>2</v>
      </c>
      <c r="AA83" s="52"/>
      <c r="AB83" s="52" t="str">
        <f t="shared" ca="1" si="30"/>
        <v>ES</v>
      </c>
      <c r="AC83" s="42">
        <v>2</v>
      </c>
      <c r="AD83" s="42">
        <v>2</v>
      </c>
      <c r="AE83" s="42" t="s">
        <v>121</v>
      </c>
      <c r="AF83" s="42">
        <v>4</v>
      </c>
      <c r="AG83" s="52"/>
      <c r="AH83" s="52"/>
      <c r="AI83" s="52" t="str">
        <f t="shared" ca="1" si="31"/>
        <v>ES</v>
      </c>
      <c r="AJ83" s="42"/>
      <c r="AK83" s="42"/>
      <c r="AL83" s="42"/>
      <c r="AM83" s="42"/>
      <c r="AN83" s="52"/>
      <c r="AO83" s="52" t="str">
        <f t="shared" ca="1" si="32"/>
        <v>VT</v>
      </c>
      <c r="AP83" s="130"/>
      <c r="AQ83" s="130"/>
      <c r="AR83" s="130"/>
      <c r="AS83" s="130"/>
      <c r="AT83" s="52"/>
      <c r="AU83" s="52" t="str">
        <f t="shared" ca="1" si="33"/>
        <v>••</v>
      </c>
      <c r="AV83" s="97"/>
      <c r="AW83" s="97"/>
      <c r="AX83" s="97"/>
      <c r="AY83" s="97"/>
      <c r="AZ83" s="52"/>
      <c r="BB83" s="51">
        <v>10</v>
      </c>
      <c r="BM83" s="51">
        <v>10</v>
      </c>
      <c r="BN83" s="66" t="s">
        <v>45</v>
      </c>
      <c r="BO83" s="65">
        <f ca="1">SUM(COUNTIF(OFFSET(BO83,-OFFSET(BO83,0,-2)+1,-COLUMNS($D:BO)+1,30,1),BN:BN),
COUNTIF(OFFSET(BO83,-OFFSET(BO83,0,-2)+1,-COLUMNS($P:BO)+1,30,1),BN:BN),
COUNTIF(OFFSET(BO83,-OFFSET(BO83,0,-2)+1,-COLUMNS($AB:BO)+1,30,1),BN:BN),
COUNTIF(OFFSET(BO83,-OFFSET(BO83,0,-2)+1,-COLUMNS($AO:BO)+1,30,1),BN:BN),
COUNTIF(OFFSET(BO83,-OFFSET(BO83,0,-2)+1,-COLUMNS($BA:BO)+1,30,1),BN:BN),)</f>
        <v>12</v>
      </c>
      <c r="BP83" s="65">
        <f ca="1">SUM(COUNTIF(OFFSET(BP83,-OFFSET(BP83,0,-3)+1,-COLUMNS($J:BP)+1,30,1),BN:BN),
COUNTIF(OFFSET(BP83,-OFFSET(BP83,0,-3)+1,-COLUMNS($V:BP)+1,30,1),BN:BN),
COUNTIF(OFFSET(BP83,-OFFSET(BP83,0,-3)+1,-COLUMNS($AI:BP)+1,30,1),BN:BN),
COUNTIF(OFFSET(BP83,-OFFSET(BP83,0,-3)+1,-COLUMNS($AU:BP)+1,30,1),BN:BN),
COUNTIF(OFFSET(BP83,-OFFSET(BP83,0,-3)+1,-COLUMNS($BG:BP)+1,30,1),BN:BN),)</f>
        <v>16</v>
      </c>
      <c r="BQ83" s="42">
        <f ca="1">SUM(COUNTIF(OFFSET(BQ83,-OFFSET(BQ83,0,-4)+1,-COLUMNS($D:BQ)+1,30,1),BN:BN),COUNTIF(OFFSET(BQ83,-OFFSET(BQ83,0,-4)+1,-COLUMNS($J:BQ)+1,30,1),BN:BN),COUNTIF(OFFSET(BQ83,-OFFSET(BQ83,0,-4)+1,-COLUMNS($P:BQ)+1,30,1),BN:BN),COUNTIF(OFFSET(BQ83,-OFFSET(BQ83,0,-4)+1,-COLUMNS($V:BQ)+1,30,1),BN:BN),COUNTIF(OFFSET(BQ83,-OFFSET(BQ83,0,-4)+1,-COLUMNS($AB:BQ)+1,30,1),BN:BN),COUNTIF(OFFSET(BQ83,-OFFSET(BQ83,0,-4)+1,-COLUMNS($AI:BQ)+1,30,1),BN:BN),COUNTIF(OFFSET(BQ83,-OFFSET(BQ83,0,-4)+1,-COLUMNS($AO:BQ)+1,30,1),BN:BN),COUNTIF(OFFSET(BQ83,-OFFSET(BQ83,0,-4)+1,-COLUMNS($AU:BQ)+1,30,1),BN:BN),COUNTIF(OFFSET(BQ83,-OFFSET(BQ83,0,-4)+1,-COLUMNS($BA:BQ)+1,30,1),BN:BN),COUNTIF(OFFSET(BQ83,-OFFSET(BQ83,0,-4)+1,-COLUMNS($BG:BQ)+1,30,1),BN:BN),)</f>
        <v>28</v>
      </c>
      <c r="BR83" s="64">
        <f t="shared" ca="1" si="34"/>
        <v>0.11666666666666667</v>
      </c>
    </row>
    <row r="84" spans="2:70" ht="13.5" customHeight="1" outlineLevel="1">
      <c r="B84" s="53">
        <v>11</v>
      </c>
      <c r="C84" s="52"/>
      <c r="D84" s="52" t="str">
        <f t="shared" ca="1" si="36"/>
        <v>ST</v>
      </c>
      <c r="E84" s="42">
        <v>2</v>
      </c>
      <c r="F84" s="42">
        <v>0</v>
      </c>
      <c r="G84" s="42" t="s">
        <v>31</v>
      </c>
      <c r="H84" s="42">
        <v>2</v>
      </c>
      <c r="I84" s="52"/>
      <c r="J84" s="52" t="str">
        <f t="shared" ca="1" si="35"/>
        <v>ES</v>
      </c>
      <c r="K84" s="42"/>
      <c r="L84" s="42"/>
      <c r="M84" s="42"/>
      <c r="N84" s="42"/>
      <c r="O84" s="52"/>
      <c r="P84" s="52" t="str">
        <f t="shared" ca="1" si="28"/>
        <v>ES</v>
      </c>
      <c r="Q84" s="42"/>
      <c r="R84" s="42"/>
      <c r="S84" s="42"/>
      <c r="T84" s="42"/>
      <c r="U84" s="52"/>
      <c r="V84" s="52" t="str">
        <f t="shared" ref="V84:V103" ca="1" si="37">IF(OR(ISNUMBER(Z:Z),ISBLANK(Z:Z)),OFFSET(V84,-1,0),LEFT(Z:Z,2))</f>
        <v>ES</v>
      </c>
      <c r="W84" s="78" t="s">
        <v>253</v>
      </c>
      <c r="X84" s="37"/>
      <c r="Y84" s="37"/>
      <c r="Z84" s="37" t="s">
        <v>254</v>
      </c>
      <c r="AA84" s="52"/>
      <c r="AB84" s="52" t="str">
        <f t="shared" ca="1" si="30"/>
        <v>ES</v>
      </c>
      <c r="AC84" s="135" t="s">
        <v>245</v>
      </c>
      <c r="AD84" s="42"/>
      <c r="AE84" s="42" t="s">
        <v>46</v>
      </c>
      <c r="AF84" s="42"/>
      <c r="AG84" s="52"/>
      <c r="AH84" s="52"/>
      <c r="AI84" s="52" t="str">
        <f t="shared" ca="1" si="31"/>
        <v>ES</v>
      </c>
      <c r="AJ84" s="42"/>
      <c r="AK84" s="42"/>
      <c r="AL84" s="42"/>
      <c r="AM84" s="42"/>
      <c r="AN84" s="52"/>
      <c r="AO84" s="52" t="str">
        <f t="shared" ca="1" si="32"/>
        <v>VT</v>
      </c>
      <c r="AP84" s="130"/>
      <c r="AQ84" s="130"/>
      <c r="AR84" s="130"/>
      <c r="AS84" s="130"/>
      <c r="AT84" s="52"/>
      <c r="AU84" s="52" t="str">
        <f t="shared" ca="1" si="33"/>
        <v>••</v>
      </c>
      <c r="AV84" s="97"/>
      <c r="AW84" s="97"/>
      <c r="AX84" s="97"/>
      <c r="AY84" s="97"/>
      <c r="AZ84" s="52"/>
      <c r="BB84" s="51">
        <v>11</v>
      </c>
      <c r="BM84" s="51">
        <v>11</v>
      </c>
      <c r="BN84" s="66" t="s">
        <v>17</v>
      </c>
      <c r="BO84" s="65">
        <f ca="1">SUM(COUNTIF(OFFSET(BO84,-OFFSET(BO84,0,-2)+1,-COLUMNS($D:BO)+1,30,1),BN:BN),
COUNTIF(OFFSET(BO84,-OFFSET(BO84,0,-2)+1,-COLUMNS($P:BO)+1,30,1),BN:BN),
COUNTIF(OFFSET(BO84,-OFFSET(BO84,0,-2)+1,-COLUMNS($AB:BO)+1,30,1),BN:BN),
COUNTIF(OFFSET(BO84,-OFFSET(BO84,0,-2)+1,-COLUMNS($AO:BO)+1,30,1),BN:BN),
COUNTIF(OFFSET(BO84,-OFFSET(BO84,0,-2)+1,-COLUMNS($BA:BO)+1,30,1),BN:BN),)</f>
        <v>16</v>
      </c>
      <c r="BP84" s="65">
        <f ca="1">SUM(COUNTIF(OFFSET(BP84,-OFFSET(BP84,0,-3)+1,-COLUMNS($J:BP)+1,30,1),BN:BN),
COUNTIF(OFFSET(BP84,-OFFSET(BP84,0,-3)+1,-COLUMNS($V:BP)+1,30,1),BN:BN),
COUNTIF(OFFSET(BP84,-OFFSET(BP84,0,-3)+1,-COLUMNS($AI:BP)+1,30,1),BN:BN),
COUNTIF(OFFSET(BP84,-OFFSET(BP84,0,-3)+1,-COLUMNS($AU:BP)+1,30,1),BN:BN),
COUNTIF(OFFSET(BP84,-OFFSET(BP84,0,-3)+1,-COLUMNS($BG:BP)+1,30,1),BN:BN),)</f>
        <v>16</v>
      </c>
      <c r="BQ84" s="42">
        <f ca="1">SUM(COUNTIF(OFFSET(BQ84,-OFFSET(BQ84,0,-4)+1,-COLUMNS($D:BQ)+1,30,1),BN:BN),COUNTIF(OFFSET(BQ84,-OFFSET(BQ84,0,-4)+1,-COLUMNS($J:BQ)+1,30,1),BN:BN),COUNTIF(OFFSET(BQ84,-OFFSET(BQ84,0,-4)+1,-COLUMNS($P:BQ)+1,30,1),BN:BN),COUNTIF(OFFSET(BQ84,-OFFSET(BQ84,0,-4)+1,-COLUMNS($V:BQ)+1,30,1),BN:BN),COUNTIF(OFFSET(BQ84,-OFFSET(BQ84,0,-4)+1,-COLUMNS($AB:BQ)+1,30,1),BN:BN),COUNTIF(OFFSET(BQ84,-OFFSET(BQ84,0,-4)+1,-COLUMNS($AI:BQ)+1,30,1),BN:BN),COUNTIF(OFFSET(BQ84,-OFFSET(BQ84,0,-4)+1,-COLUMNS($AO:BQ)+1,30,1),BN:BN),COUNTIF(OFFSET(BQ84,-OFFSET(BQ84,0,-4)+1,-COLUMNS($AU:BQ)+1,30,1),BN:BN),COUNTIF(OFFSET(BQ84,-OFFSET(BQ84,0,-4)+1,-COLUMNS($BA:BQ)+1,30,1),BN:BN),COUNTIF(OFFSET(BQ84,-OFFSET(BQ84,0,-4)+1,-COLUMNS($BG:BQ)+1,30,1),BN:BN),)</f>
        <v>32</v>
      </c>
      <c r="BR84" s="64">
        <f t="shared" ca="1" si="34"/>
        <v>0.13333333333333333</v>
      </c>
    </row>
    <row r="85" spans="2:70" ht="13.5" customHeight="1" outlineLevel="1">
      <c r="B85" s="53">
        <v>12</v>
      </c>
      <c r="C85" s="52"/>
      <c r="D85" s="52" t="str">
        <f t="shared" ca="1" si="36"/>
        <v>ET</v>
      </c>
      <c r="E85" s="68" t="s">
        <v>259</v>
      </c>
      <c r="F85" s="67"/>
      <c r="G85" s="67"/>
      <c r="H85" s="67" t="s">
        <v>260</v>
      </c>
      <c r="I85" s="52"/>
      <c r="J85" s="52" t="str">
        <f t="shared" ca="1" si="35"/>
        <v>ES</v>
      </c>
      <c r="K85" s="42"/>
      <c r="L85" s="42"/>
      <c r="M85" s="42"/>
      <c r="N85" s="42"/>
      <c r="O85" s="52"/>
      <c r="P85" s="52" t="str">
        <f t="shared" ca="1" si="28"/>
        <v>ES</v>
      </c>
      <c r="Q85" s="42"/>
      <c r="R85" s="42"/>
      <c r="S85" s="42"/>
      <c r="T85" s="42"/>
      <c r="U85" s="52"/>
      <c r="V85" s="52" t="str">
        <f t="shared" ca="1" si="37"/>
        <v>ES</v>
      </c>
      <c r="W85" s="42">
        <v>2</v>
      </c>
      <c r="X85" s="42">
        <v>2</v>
      </c>
      <c r="Y85" s="42" t="s">
        <v>31</v>
      </c>
      <c r="Z85" s="42">
        <v>4</v>
      </c>
      <c r="AA85" s="52"/>
      <c r="AB85" s="52" t="str">
        <f t="shared" ca="1" si="30"/>
        <v>ES</v>
      </c>
      <c r="AC85" s="42"/>
      <c r="AD85" s="133" t="s">
        <v>261</v>
      </c>
      <c r="AE85" s="42"/>
      <c r="AF85" s="42"/>
      <c r="AG85" s="52"/>
      <c r="AH85" s="52"/>
      <c r="AI85" s="52" t="str">
        <f t="shared" ca="1" si="31"/>
        <v>EG</v>
      </c>
      <c r="AJ85" s="78" t="s">
        <v>269</v>
      </c>
      <c r="AK85" s="37"/>
      <c r="AL85" s="37"/>
      <c r="AM85" s="37" t="s">
        <v>270</v>
      </c>
      <c r="AN85" s="52"/>
      <c r="AO85" s="52" t="str">
        <f t="shared" ca="1" si="32"/>
        <v>ES</v>
      </c>
      <c r="AP85" s="89" t="s">
        <v>403</v>
      </c>
      <c r="AQ85" s="88"/>
      <c r="AR85" s="88"/>
      <c r="AS85" s="88" t="s">
        <v>404</v>
      </c>
      <c r="AT85" s="52"/>
      <c r="AU85" s="52" t="str">
        <f t="shared" ca="1" si="33"/>
        <v>••</v>
      </c>
      <c r="AV85" s="97"/>
      <c r="AW85" s="97"/>
      <c r="AX85" s="97"/>
      <c r="AY85" s="97"/>
      <c r="AZ85" s="52"/>
      <c r="BB85" s="51">
        <v>12</v>
      </c>
      <c r="BM85" s="51">
        <v>12</v>
      </c>
      <c r="BN85" s="66" t="s">
        <v>52</v>
      </c>
      <c r="BO85" s="65">
        <f ca="1">SUM(COUNTIF(OFFSET(BO85,-OFFSET(BO85,0,-2)+1,-COLUMNS($D:BO)+1,30,1),BN:BN),
COUNTIF(OFFSET(BO85,-OFFSET(BO85,0,-2)+1,-COLUMNS($P:BO)+1,30,1),BN:BN),
COUNTIF(OFFSET(BO85,-OFFSET(BO85,0,-2)+1,-COLUMNS($AB:BO)+1,30,1),BN:BN),
COUNTIF(OFFSET(BO85,-OFFSET(BO85,0,-2)+1,-COLUMNS($AO:BO)+1,30,1),BN:BN),
COUNTIF(OFFSET(BO85,-OFFSET(BO85,0,-2)+1,-COLUMNS($BA:BO)+1,30,1),BN:BN),)</f>
        <v>2</v>
      </c>
      <c r="BP85" s="65">
        <f ca="1">SUM(COUNTIF(OFFSET(BP85,-OFFSET(BP85,0,-3)+1,-COLUMNS($J:BP)+1,30,1),BN:BN),
COUNTIF(OFFSET(BP85,-OFFSET(BP85,0,-3)+1,-COLUMNS($V:BP)+1,30,1),BN:BN),
COUNTIF(OFFSET(BP85,-OFFSET(BP85,0,-3)+1,-COLUMNS($AI:BP)+1,30,1),BN:BN),
COUNTIF(OFFSET(BP85,-OFFSET(BP85,0,-3)+1,-COLUMNS($AU:BP)+1,30,1),BN:BN),
COUNTIF(OFFSET(BP85,-OFFSET(BP85,0,-3)+1,-COLUMNS($BG:BP)+1,30,1),BN:BN),)</f>
        <v>0</v>
      </c>
      <c r="BQ85" s="42">
        <f ca="1">SUM(COUNTIF(OFFSET(BQ85,-OFFSET(BQ85,0,-4)+1,-COLUMNS($D:BQ)+1,30,1),BN:BN),COUNTIF(OFFSET(BQ85,-OFFSET(BQ85,0,-4)+1,-COLUMNS($J:BQ)+1,30,1),BN:BN),COUNTIF(OFFSET(BQ85,-OFFSET(BQ85,0,-4)+1,-COLUMNS($P:BQ)+1,30,1),BN:BN),COUNTIF(OFFSET(BQ85,-OFFSET(BQ85,0,-4)+1,-COLUMNS($V:BQ)+1,30,1),BN:BN),COUNTIF(OFFSET(BQ85,-OFFSET(BQ85,0,-4)+1,-COLUMNS($AB:BQ)+1,30,1),BN:BN),COUNTIF(OFFSET(BQ85,-OFFSET(BQ85,0,-4)+1,-COLUMNS($AI:BQ)+1,30,1),BN:BN),COUNTIF(OFFSET(BQ85,-OFFSET(BQ85,0,-4)+1,-COLUMNS($AO:BQ)+1,30,1),BN:BN),COUNTIF(OFFSET(BQ85,-OFFSET(BQ85,0,-4)+1,-COLUMNS($AU:BQ)+1,30,1),BN:BN),COUNTIF(OFFSET(BQ85,-OFFSET(BQ85,0,-4)+1,-COLUMNS($BA:BQ)+1,30,1),BN:BN),COUNTIF(OFFSET(BQ85,-OFFSET(BQ85,0,-4)+1,-COLUMNS($BG:BQ)+1,30,1),BN:BN),)</f>
        <v>2</v>
      </c>
      <c r="BR85" s="64">
        <f t="shared" ca="1" si="34"/>
        <v>8.3333333333333332E-3</v>
      </c>
    </row>
    <row r="86" spans="2:70" ht="13.5" customHeight="1" outlineLevel="1">
      <c r="B86" s="53">
        <v>13</v>
      </c>
      <c r="C86" s="52"/>
      <c r="D86" s="52" t="str">
        <f t="shared" ca="1" si="36"/>
        <v>ET</v>
      </c>
      <c r="E86" s="63">
        <v>2</v>
      </c>
      <c r="F86" s="63">
        <v>1</v>
      </c>
      <c r="G86" s="63" t="s">
        <v>31</v>
      </c>
      <c r="H86" s="63">
        <v>3</v>
      </c>
      <c r="I86" s="52"/>
      <c r="J86" s="52" t="str">
        <f t="shared" ca="1" si="35"/>
        <v>ST</v>
      </c>
      <c r="K86" s="78" t="s">
        <v>16</v>
      </c>
      <c r="L86" s="37"/>
      <c r="M86" s="37"/>
      <c r="N86" s="37" t="s">
        <v>262</v>
      </c>
      <c r="O86" s="52"/>
      <c r="P86" s="52" t="str">
        <f t="shared" ca="1" si="28"/>
        <v>EG</v>
      </c>
      <c r="Q86" s="78" t="s">
        <v>263</v>
      </c>
      <c r="R86" s="37"/>
      <c r="S86" s="37"/>
      <c r="T86" s="37" t="s">
        <v>264</v>
      </c>
      <c r="U86" s="52"/>
      <c r="V86" s="52" t="str">
        <f t="shared" ca="1" si="37"/>
        <v>ES</v>
      </c>
      <c r="W86" s="42"/>
      <c r="X86" s="42"/>
      <c r="Y86" s="42"/>
      <c r="Z86" s="42"/>
      <c r="AA86" s="52"/>
      <c r="AB86" s="52" t="str">
        <f t="shared" ca="1" si="30"/>
        <v>EG</v>
      </c>
      <c r="AC86" s="78" t="s">
        <v>265</v>
      </c>
      <c r="AD86" s="37"/>
      <c r="AE86" s="37"/>
      <c r="AF86" s="37" t="s">
        <v>266</v>
      </c>
      <c r="AG86" s="52"/>
      <c r="AH86" s="52"/>
      <c r="AI86" s="52" t="str">
        <f t="shared" ca="1" si="31"/>
        <v>EG</v>
      </c>
      <c r="AJ86" s="42">
        <v>2</v>
      </c>
      <c r="AK86" s="42">
        <v>0</v>
      </c>
      <c r="AL86" s="42" t="s">
        <v>31</v>
      </c>
      <c r="AM86" s="42">
        <v>2</v>
      </c>
      <c r="AN86" s="52"/>
      <c r="AO86" s="52" t="str">
        <f t="shared" ca="1" si="32"/>
        <v>ES</v>
      </c>
      <c r="AP86" s="87">
        <v>2</v>
      </c>
      <c r="AQ86" s="87">
        <v>0</v>
      </c>
      <c r="AR86" s="87" t="s">
        <v>31</v>
      </c>
      <c r="AS86" s="87">
        <v>2</v>
      </c>
      <c r="AT86" s="52"/>
      <c r="AU86" s="52" t="str">
        <f t="shared" ca="1" si="33"/>
        <v>VT</v>
      </c>
      <c r="AV86" s="128" t="s">
        <v>174</v>
      </c>
      <c r="AW86" s="129"/>
      <c r="AX86" s="129"/>
      <c r="AY86" s="129" t="s">
        <v>68</v>
      </c>
      <c r="AZ86" s="52"/>
      <c r="BB86" s="51">
        <v>13</v>
      </c>
      <c r="BM86" s="51">
        <v>13</v>
      </c>
      <c r="BN86" s="62" t="s">
        <v>49</v>
      </c>
      <c r="BO86" s="61">
        <f ca="1">SUM(COUNTIF(OFFSET(BO86,-OFFSET(BO86,0,-2)+1,-COLUMNS($D:BO)+1,30,1),BN:BN),
COUNTIF(OFFSET(BO86,-OFFSET(BO86,0,-2)+1,-COLUMNS($P:BO)+1,30,1),BN:BN),
COUNTIF(OFFSET(BO86,-OFFSET(BO86,0,-2)+1,-COLUMNS($AB:BO)+1,30,1),BN:BN),
COUNTIF(OFFSET(BO86,-OFFSET(BO86,0,-2)+1,-COLUMNS($AO:BO)+1,30,1),BN:BN),
COUNTIF(OFFSET(BO86,-OFFSET(BO86,0,-2)+1,-COLUMNS($BA:BO)+1,30,1),BN:BN),)</f>
        <v>5</v>
      </c>
      <c r="BP86" s="61">
        <f ca="1">SUM(COUNTIF(OFFSET(BP86,-OFFSET(BP86,0,-3)+1,-COLUMNS($J:BP)+1,30,1),BN:BN),
COUNTIF(OFFSET(BP86,-OFFSET(BP86,0,-3)+1,-COLUMNS($V:BP)+1,30,1),BN:BN),
COUNTIF(OFFSET(BP86,-OFFSET(BP86,0,-3)+1,-COLUMNS($AI:BP)+1,30,1),BN:BN),
COUNTIF(OFFSET(BP86,-OFFSET(BP86,0,-3)+1,-COLUMNS($AU:BP)+1,30,1),BN:BN),
COUNTIF(OFFSET(BP86,-OFFSET(BP86,0,-3)+1,-COLUMNS($BG:BP)+1,30,1),BN:BN),)</f>
        <v>5</v>
      </c>
      <c r="BQ86" s="41">
        <f ca="1">SUM(COUNTIF(OFFSET(BQ86,-OFFSET(BQ86,0,-4)+1,-COLUMNS($D:BQ)+1,30,1),BN:BN),COUNTIF(OFFSET(BQ86,-OFFSET(BQ86,0,-4)+1,-COLUMNS($J:BQ)+1,30,1),BN:BN),COUNTIF(OFFSET(BQ86,-OFFSET(BQ86,0,-4)+1,-COLUMNS($P:BQ)+1,30,1),BN:BN),COUNTIF(OFFSET(BQ86,-OFFSET(BQ86,0,-4)+1,-COLUMNS($V:BQ)+1,30,1),BN:BN),COUNTIF(OFFSET(BQ86,-OFFSET(BQ86,0,-4)+1,-COLUMNS($AB:BQ)+1,30,1),BN:BN),COUNTIF(OFFSET(BQ86,-OFFSET(BQ86,0,-4)+1,-COLUMNS($AI:BQ)+1,30,1),BN:BN),COUNTIF(OFFSET(BQ86,-OFFSET(BQ86,0,-4)+1,-COLUMNS($AO:BQ)+1,30,1),BN:BN),COUNTIF(OFFSET(BQ86,-OFFSET(BQ86,0,-4)+1,-COLUMNS($AU:BQ)+1,30,1),BN:BN),COUNTIF(OFFSET(BQ86,-OFFSET(BQ86,0,-4)+1,-COLUMNS($BA:BQ)+1,30,1),BN:BN),COUNTIF(OFFSET(BQ86,-OFFSET(BQ86,0,-4)+1,-COLUMNS($BG:BQ)+1,30,1),BN:BN),)</f>
        <v>10</v>
      </c>
      <c r="BR86" s="60">
        <f t="shared" ca="1" si="34"/>
        <v>4.1666666666666664E-2</v>
      </c>
    </row>
    <row r="87" spans="2:70" ht="13.5" customHeight="1" outlineLevel="1">
      <c r="B87" s="53">
        <v>14</v>
      </c>
      <c r="C87" s="52"/>
      <c r="D87" s="52" t="str">
        <f t="shared" ca="1" si="36"/>
        <v>ET</v>
      </c>
      <c r="E87" s="63"/>
      <c r="F87" s="63"/>
      <c r="G87" s="63"/>
      <c r="H87" s="63"/>
      <c r="I87" s="52"/>
      <c r="J87" s="52" t="str">
        <f t="shared" ca="1" si="35"/>
        <v>ST</v>
      </c>
      <c r="K87" s="42">
        <v>2</v>
      </c>
      <c r="L87" s="42">
        <v>2</v>
      </c>
      <c r="M87" s="42" t="s">
        <v>31</v>
      </c>
      <c r="N87" s="42">
        <v>4</v>
      </c>
      <c r="O87" s="52"/>
      <c r="P87" s="52" t="str">
        <f t="shared" ca="1" si="28"/>
        <v>EG</v>
      </c>
      <c r="Q87" s="42">
        <v>2</v>
      </c>
      <c r="R87" s="42">
        <v>0</v>
      </c>
      <c r="S87" s="42" t="s">
        <v>121</v>
      </c>
      <c r="T87" s="42">
        <v>2</v>
      </c>
      <c r="U87" s="52"/>
      <c r="V87" s="52" t="str">
        <f t="shared" ca="1" si="37"/>
        <v>ES</v>
      </c>
      <c r="W87" s="42"/>
      <c r="X87" s="42"/>
      <c r="Y87" s="42"/>
      <c r="Z87" s="42"/>
      <c r="AA87" s="52"/>
      <c r="AB87" s="52" t="str">
        <f t="shared" ca="1" si="30"/>
        <v>EG</v>
      </c>
      <c r="AC87" s="42">
        <v>2</v>
      </c>
      <c r="AD87" s="42">
        <v>0</v>
      </c>
      <c r="AE87" s="42" t="s">
        <v>121</v>
      </c>
      <c r="AF87" s="42">
        <v>2</v>
      </c>
      <c r="AG87" s="52"/>
      <c r="AH87" s="52"/>
      <c r="AI87" s="52" t="str">
        <f t="shared" ca="1" si="31"/>
        <v>ST</v>
      </c>
      <c r="AJ87" s="89" t="s">
        <v>367</v>
      </c>
      <c r="AK87" s="88"/>
      <c r="AL87" s="88"/>
      <c r="AM87" s="88" t="s">
        <v>368</v>
      </c>
      <c r="AN87" s="52"/>
      <c r="AO87" s="52" t="str">
        <f t="shared" ca="1" si="32"/>
        <v>MT</v>
      </c>
      <c r="AP87" s="89" t="s">
        <v>255</v>
      </c>
      <c r="AQ87" s="138" t="s">
        <v>405</v>
      </c>
      <c r="AR87" s="88"/>
      <c r="AS87" s="88" t="s">
        <v>52</v>
      </c>
      <c r="AT87" s="52"/>
      <c r="AU87" s="52" t="str">
        <f t="shared" ca="1" si="33"/>
        <v>VT</v>
      </c>
      <c r="AV87" s="130"/>
      <c r="AW87" s="130"/>
      <c r="AX87" s="130"/>
      <c r="AY87" s="130"/>
      <c r="AZ87" s="52"/>
      <c r="BB87" s="51">
        <v>14</v>
      </c>
      <c r="BM87" s="51">
        <v>14</v>
      </c>
      <c r="BN87" s="62" t="s">
        <v>56</v>
      </c>
      <c r="BO87" s="61">
        <f ca="1">SUM(COUNTIF(OFFSET(BO87,-OFFSET(BO87,0,-2)+1,-COLUMNS($D:BO)+1,30,1),BN:BN),
COUNTIF(OFFSET(BO87,-OFFSET(BO87,0,-2)+1,-COLUMNS($P:BO)+1,30,1),BN:BN),
COUNTIF(OFFSET(BO87,-OFFSET(BO87,0,-2)+1,-COLUMNS($AB:BO)+1,30,1),BN:BN),
COUNTIF(OFFSET(BO87,-OFFSET(BO87,0,-2)+1,-COLUMNS($AO:BO)+1,30,1),BN:BN),
COUNTIF(OFFSET(BO87,-OFFSET(BO87,0,-2)+1,-COLUMNS($BA:BO)+1,30,1),BN:BN),)</f>
        <v>5</v>
      </c>
      <c r="BP87" s="61">
        <f ca="1">SUM(COUNTIF(OFFSET(BP87,-OFFSET(BP87,0,-3)+1,-COLUMNS($J:BP)+1,30,1),BN:BN),
COUNTIF(OFFSET(BP87,-OFFSET(BP87,0,-3)+1,-COLUMNS($V:BP)+1,30,1),BN:BN),
COUNTIF(OFFSET(BP87,-OFFSET(BP87,0,-3)+1,-COLUMNS($AI:BP)+1,30,1),BN:BN),
COUNTIF(OFFSET(BP87,-OFFSET(BP87,0,-3)+1,-COLUMNS($AU:BP)+1,30,1),BN:BN),
COUNTIF(OFFSET(BP87,-OFFSET(BP87,0,-3)+1,-COLUMNS($BG:BP)+1,30,1),BN:BN),)</f>
        <v>3</v>
      </c>
      <c r="BQ87" s="41">
        <f ca="1">SUM(COUNTIF(OFFSET(BQ87,-OFFSET(BQ87,0,-4)+1,-COLUMNS($D:BQ)+1,30,1),BN:BN),COUNTIF(OFFSET(BQ87,-OFFSET(BQ87,0,-4)+1,-COLUMNS($J:BQ)+1,30,1),BN:BN),COUNTIF(OFFSET(BQ87,-OFFSET(BQ87,0,-4)+1,-COLUMNS($P:BQ)+1,30,1),BN:BN),COUNTIF(OFFSET(BQ87,-OFFSET(BQ87,0,-4)+1,-COLUMNS($V:BQ)+1,30,1),BN:BN),COUNTIF(OFFSET(BQ87,-OFFSET(BQ87,0,-4)+1,-COLUMNS($AB:BQ)+1,30,1),BN:BN),COUNTIF(OFFSET(BQ87,-OFFSET(BQ87,0,-4)+1,-COLUMNS($AI:BQ)+1,30,1),BN:BN),COUNTIF(OFFSET(BQ87,-OFFSET(BQ87,0,-4)+1,-COLUMNS($AO:BQ)+1,30,1),BN:BN),COUNTIF(OFFSET(BQ87,-OFFSET(BQ87,0,-4)+1,-COLUMNS($AU:BQ)+1,30,1),BN:BN),COUNTIF(OFFSET(BQ87,-OFFSET(BQ87,0,-4)+1,-COLUMNS($BA:BQ)+1,30,1),BN:BN),COUNTIF(OFFSET(BQ87,-OFFSET(BQ87,0,-4)+1,-COLUMNS($BG:BQ)+1,30,1),BN:BN),)</f>
        <v>8</v>
      </c>
      <c r="BR87" s="60">
        <f t="shared" ca="1" si="34"/>
        <v>3.3333333333333333E-2</v>
      </c>
    </row>
    <row r="88" spans="2:70" ht="13.5" customHeight="1" outlineLevel="1">
      <c r="B88" s="53">
        <v>15</v>
      </c>
      <c r="C88" s="52"/>
      <c r="D88" s="52" t="str">
        <f t="shared" ca="1" si="36"/>
        <v>AG</v>
      </c>
      <c r="E88" s="72" t="s">
        <v>271</v>
      </c>
      <c r="F88" s="36"/>
      <c r="G88" s="36"/>
      <c r="H88" s="36" t="s">
        <v>272</v>
      </c>
      <c r="I88" s="52"/>
      <c r="J88" s="52" t="str">
        <f t="shared" ca="1" si="35"/>
        <v>ST</v>
      </c>
      <c r="K88" s="42"/>
      <c r="L88" s="42"/>
      <c r="M88" s="42"/>
      <c r="N88" s="42"/>
      <c r="O88" s="52"/>
      <c r="P88" s="52" t="str">
        <f t="shared" ca="1" si="28"/>
        <v>ST</v>
      </c>
      <c r="Q88" s="78" t="s">
        <v>273</v>
      </c>
      <c r="R88" s="37"/>
      <c r="S88" s="37"/>
      <c r="T88" s="37" t="s">
        <v>274</v>
      </c>
      <c r="U88" s="52"/>
      <c r="V88" s="52" t="str">
        <f t="shared" ca="1" si="37"/>
        <v>ST</v>
      </c>
      <c r="W88" s="78" t="s">
        <v>275</v>
      </c>
      <c r="X88" s="37"/>
      <c r="Y88" s="37"/>
      <c r="Z88" s="37" t="s">
        <v>276</v>
      </c>
      <c r="AA88" s="52"/>
      <c r="AB88" s="52" t="str">
        <f t="shared" ca="1" si="30"/>
        <v>ST</v>
      </c>
      <c r="AC88" s="78" t="s">
        <v>277</v>
      </c>
      <c r="AD88" s="37"/>
      <c r="AE88" s="37"/>
      <c r="AF88" s="37" t="s">
        <v>278</v>
      </c>
      <c r="AG88" s="52"/>
      <c r="AH88" s="52"/>
      <c r="AI88" s="52" t="str">
        <f t="shared" ca="1" si="31"/>
        <v>ST</v>
      </c>
      <c r="AJ88" s="87">
        <v>4</v>
      </c>
      <c r="AK88" s="87">
        <v>2</v>
      </c>
      <c r="AL88" s="87" t="s">
        <v>31</v>
      </c>
      <c r="AM88" s="87">
        <v>6</v>
      </c>
      <c r="AN88" s="52"/>
      <c r="AO88" s="52" t="str">
        <f t="shared" ca="1" si="32"/>
        <v>MT</v>
      </c>
      <c r="AP88" s="137"/>
      <c r="AQ88" s="137"/>
      <c r="AR88" s="87" t="s">
        <v>121</v>
      </c>
      <c r="AS88" s="87">
        <v>2</v>
      </c>
      <c r="AT88" s="52"/>
      <c r="AU88" s="52" t="str">
        <f t="shared" ca="1" si="33"/>
        <v>VT</v>
      </c>
      <c r="AV88" s="130"/>
      <c r="AW88" s="130"/>
      <c r="AX88" s="130"/>
      <c r="AY88" s="130"/>
      <c r="AZ88" s="52"/>
      <c r="BB88" s="51">
        <v>15</v>
      </c>
      <c r="BM88" s="51">
        <v>15</v>
      </c>
      <c r="BN88" s="62" t="s">
        <v>58</v>
      </c>
      <c r="BO88" s="61">
        <f ca="1">SUM(COUNTIF(OFFSET(BO88,-OFFSET(BO88,0,-2)+1,-COLUMNS($D:BO)+1,30,1),BN:BN),
COUNTIF(OFFSET(BO88,-OFFSET(BO88,0,-2)+1,-COLUMNS($P:BO)+1,30,1),BN:BN),
COUNTIF(OFFSET(BO88,-OFFSET(BO88,0,-2)+1,-COLUMNS($AB:BO)+1,30,1),BN:BN),
COUNTIF(OFFSET(BO88,-OFFSET(BO88,0,-2)+1,-COLUMNS($AO:BO)+1,30,1),BN:BN),
COUNTIF(OFFSET(BO88,-OFFSET(BO88,0,-2)+1,-COLUMNS($BA:BO)+1,30,1),BN:BN),)</f>
        <v>11</v>
      </c>
      <c r="BP88" s="61">
        <f ca="1">SUM(COUNTIF(OFFSET(BP88,-OFFSET(BP88,0,-3)+1,-COLUMNS($J:BP)+1,30,1),BN:BN),
COUNTIF(OFFSET(BP88,-OFFSET(BP88,0,-3)+1,-COLUMNS($V:BP)+1,30,1),BN:BN),
COUNTIF(OFFSET(BP88,-OFFSET(BP88,0,-3)+1,-COLUMNS($AI:BP)+1,30,1),BN:BN),
COUNTIF(OFFSET(BP88,-OFFSET(BP88,0,-3)+1,-COLUMNS($AU:BP)+1,30,1),BN:BN),
COUNTIF(OFFSET(BP88,-OFFSET(BP88,0,-3)+1,-COLUMNS($BG:BP)+1,30,1),BN:BN),)</f>
        <v>8</v>
      </c>
      <c r="BQ88" s="41">
        <f ca="1">SUM(COUNTIF(OFFSET(BQ88,-OFFSET(BQ88,0,-4)+1,-COLUMNS($D:BQ)+1,30,1),BN:BN),COUNTIF(OFFSET(BQ88,-OFFSET(BQ88,0,-4)+1,-COLUMNS($J:BQ)+1,30,1),BN:BN),COUNTIF(OFFSET(BQ88,-OFFSET(BQ88,0,-4)+1,-COLUMNS($P:BQ)+1,30,1),BN:BN),COUNTIF(OFFSET(BQ88,-OFFSET(BQ88,0,-4)+1,-COLUMNS($V:BQ)+1,30,1),BN:BN),COUNTIF(OFFSET(BQ88,-OFFSET(BQ88,0,-4)+1,-COLUMNS($AB:BQ)+1,30,1),BN:BN),COUNTIF(OFFSET(BQ88,-OFFSET(BQ88,0,-4)+1,-COLUMNS($AI:BQ)+1,30,1),BN:BN),COUNTIF(OFFSET(BQ88,-OFFSET(BQ88,0,-4)+1,-COLUMNS($AO:BQ)+1,30,1),BN:BN),COUNTIF(OFFSET(BQ88,-OFFSET(BQ88,0,-4)+1,-COLUMNS($AU:BQ)+1,30,1),BN:BN),COUNTIF(OFFSET(BQ88,-OFFSET(BQ88,0,-4)+1,-COLUMNS($BA:BQ)+1,30,1),BN:BN),COUNTIF(OFFSET(BQ88,-OFFSET(BQ88,0,-4)+1,-COLUMNS($BG:BQ)+1,30,1),BN:BN),)</f>
        <v>19</v>
      </c>
      <c r="BR88" s="60">
        <f t="shared" ca="1" si="34"/>
        <v>7.9166666666666663E-2</v>
      </c>
    </row>
    <row r="89" spans="2:70" ht="13.5" customHeight="1" outlineLevel="1">
      <c r="B89" s="53">
        <v>16</v>
      </c>
      <c r="C89" s="52"/>
      <c r="D89" s="52" t="str">
        <f t="shared" ca="1" si="36"/>
        <v>AG</v>
      </c>
      <c r="E89" s="41">
        <v>3</v>
      </c>
      <c r="F89" s="41">
        <v>2</v>
      </c>
      <c r="G89" s="41" t="s">
        <v>31</v>
      </c>
      <c r="H89" s="41">
        <v>5</v>
      </c>
      <c r="I89" s="52"/>
      <c r="J89" s="52" t="str">
        <f t="shared" ca="1" si="35"/>
        <v>ST</v>
      </c>
      <c r="K89" s="42"/>
      <c r="L89" s="42"/>
      <c r="M89" s="42"/>
      <c r="N89" s="42"/>
      <c r="O89" s="52"/>
      <c r="P89" s="52" t="str">
        <f t="shared" ca="1" si="28"/>
        <v>ST</v>
      </c>
      <c r="Q89" s="42">
        <v>2</v>
      </c>
      <c r="R89" s="42">
        <v>2</v>
      </c>
      <c r="S89" s="42" t="s">
        <v>31</v>
      </c>
      <c r="T89" s="42">
        <v>4</v>
      </c>
      <c r="U89" s="52"/>
      <c r="V89" s="52" t="str">
        <f t="shared" ca="1" si="37"/>
        <v>ST</v>
      </c>
      <c r="W89" s="42">
        <v>4</v>
      </c>
      <c r="X89" s="42">
        <v>2</v>
      </c>
      <c r="Y89" s="42" t="s">
        <v>121</v>
      </c>
      <c r="Z89" s="42">
        <v>6</v>
      </c>
      <c r="AA89" s="52"/>
      <c r="AB89" s="52" t="str">
        <f t="shared" ca="1" si="30"/>
        <v>ST</v>
      </c>
      <c r="AC89" s="42">
        <v>4</v>
      </c>
      <c r="AD89" s="42">
        <v>2</v>
      </c>
      <c r="AE89" s="42" t="s">
        <v>31</v>
      </c>
      <c r="AF89" s="42">
        <v>6</v>
      </c>
      <c r="AG89" s="52"/>
      <c r="AH89" s="52"/>
      <c r="AI89" s="52" t="str">
        <f t="shared" ca="1" si="31"/>
        <v>ST</v>
      </c>
      <c r="AJ89" s="87"/>
      <c r="AK89" s="87"/>
      <c r="AL89" s="87"/>
      <c r="AM89" s="87"/>
      <c r="AN89" s="52"/>
      <c r="AO89" s="52" t="str">
        <f t="shared" ca="1" si="32"/>
        <v>ST</v>
      </c>
      <c r="AP89" s="89" t="s">
        <v>371</v>
      </c>
      <c r="AQ89" s="88"/>
      <c r="AR89" s="88"/>
      <c r="AS89" s="88" t="s">
        <v>372</v>
      </c>
      <c r="AT89" s="52"/>
      <c r="AU89" s="52" t="str">
        <f t="shared" ca="1" si="33"/>
        <v>VT</v>
      </c>
      <c r="AV89" s="130"/>
      <c r="AW89" s="130"/>
      <c r="AX89" s="130"/>
      <c r="AY89" s="130"/>
      <c r="AZ89" s="52"/>
      <c r="BB89" s="51">
        <v>16</v>
      </c>
      <c r="BM89" s="51">
        <v>16</v>
      </c>
      <c r="BN89" s="62" t="s">
        <v>54</v>
      </c>
      <c r="BO89" s="61">
        <f ca="1">SUM(COUNTIF(OFFSET(BO89,-OFFSET(BO89,0,-2)+1,-COLUMNS($D:BO)+1,30,1),BN:BN),
COUNTIF(OFFSET(BO89,-OFFSET(BO89,0,-2)+1,-COLUMNS($P:BO)+1,30,1),BN:BN),
COUNTIF(OFFSET(BO89,-OFFSET(BO89,0,-2)+1,-COLUMNS($AB:BO)+1,30,1),BN:BN),
COUNTIF(OFFSET(BO89,-OFFSET(BO89,0,-2)+1,-COLUMNS($AO:BO)+1,30,1),BN:BN),
COUNTIF(OFFSET(BO89,-OFFSET(BO89,0,-2)+1,-COLUMNS($BA:BO)+1,30,1),BN:BN),)</f>
        <v>11</v>
      </c>
      <c r="BP89" s="61">
        <f ca="1">SUM(COUNTIF(OFFSET(BP89,-OFFSET(BP89,0,-3)+1,-COLUMNS($J:BP)+1,30,1),BN:BN),
COUNTIF(OFFSET(BP89,-OFFSET(BP89,0,-3)+1,-COLUMNS($V:BP)+1,30,1),BN:BN),
COUNTIF(OFFSET(BP89,-OFFSET(BP89,0,-3)+1,-COLUMNS($AI:BP)+1,30,1),BN:BN),
COUNTIF(OFFSET(BP89,-OFFSET(BP89,0,-3)+1,-COLUMNS($AU:BP)+1,30,1),BN:BN),
COUNTIF(OFFSET(BP89,-OFFSET(BP89,0,-3)+1,-COLUMNS($BG:BP)+1,30,1),BN:BN),)</f>
        <v>6</v>
      </c>
      <c r="BQ89" s="41">
        <f ca="1">SUM(COUNTIF(OFFSET(BQ89,-OFFSET(BQ89,0,-4)+1,-COLUMNS($D:BQ)+1,30,1),BN:BN),COUNTIF(OFFSET(BQ89,-OFFSET(BQ89,0,-4)+1,-COLUMNS($J:BQ)+1,30,1),BN:BN),COUNTIF(OFFSET(BQ89,-OFFSET(BQ89,0,-4)+1,-COLUMNS($P:BQ)+1,30,1),BN:BN),COUNTIF(OFFSET(BQ89,-OFFSET(BQ89,0,-4)+1,-COLUMNS($V:BQ)+1,30,1),BN:BN),COUNTIF(OFFSET(BQ89,-OFFSET(BQ89,0,-4)+1,-COLUMNS($AB:BQ)+1,30,1),BN:BN),COUNTIF(OFFSET(BQ89,-OFFSET(BQ89,0,-4)+1,-COLUMNS($AI:BQ)+1,30,1),BN:BN),COUNTIF(OFFSET(BQ89,-OFFSET(BQ89,0,-4)+1,-COLUMNS($AO:BQ)+1,30,1),BN:BN),COUNTIF(OFFSET(BQ89,-OFFSET(BQ89,0,-4)+1,-COLUMNS($AU:BQ)+1,30,1),BN:BN),COUNTIF(OFFSET(BQ89,-OFFSET(BQ89,0,-4)+1,-COLUMNS($BA:BQ)+1,30,1),BN:BN),COUNTIF(OFFSET(BQ89,-OFFSET(BQ89,0,-4)+1,-COLUMNS($BG:BQ)+1,30,1),BN:BN),)</f>
        <v>17</v>
      </c>
      <c r="BR89" s="60">
        <f t="shared" ca="1" si="34"/>
        <v>7.0833333333333331E-2</v>
      </c>
    </row>
    <row r="90" spans="2:70" ht="13.5" customHeight="1" outlineLevel="1">
      <c r="B90" s="53">
        <v>17</v>
      </c>
      <c r="C90" s="52"/>
      <c r="D90" s="52" t="str">
        <f t="shared" ca="1" si="36"/>
        <v>AG</v>
      </c>
      <c r="E90" s="41"/>
      <c r="F90" s="41"/>
      <c r="G90" s="41"/>
      <c r="H90" s="41"/>
      <c r="I90" s="52"/>
      <c r="J90" s="52" t="str">
        <f t="shared" ca="1" si="35"/>
        <v>ET</v>
      </c>
      <c r="K90" s="68" t="s">
        <v>283</v>
      </c>
      <c r="L90" s="67"/>
      <c r="M90" s="67"/>
      <c r="N90" s="67" t="s">
        <v>284</v>
      </c>
      <c r="O90" s="52"/>
      <c r="P90" s="52" t="str">
        <f t="shared" ca="1" si="28"/>
        <v>ST</v>
      </c>
      <c r="Q90" s="42"/>
      <c r="R90" s="42"/>
      <c r="S90" s="42"/>
      <c r="T90" s="42"/>
      <c r="U90" s="52"/>
      <c r="V90" s="52" t="str">
        <f t="shared" ca="1" si="37"/>
        <v>ST</v>
      </c>
      <c r="W90" s="42"/>
      <c r="X90" s="42"/>
      <c r="Y90" s="42"/>
      <c r="Z90" s="42"/>
      <c r="AA90" s="52"/>
      <c r="AB90" s="52" t="str">
        <f t="shared" ca="1" si="30"/>
        <v>ST</v>
      </c>
      <c r="AC90" s="42"/>
      <c r="AD90" s="42"/>
      <c r="AE90" s="42"/>
      <c r="AF90" s="42"/>
      <c r="AG90" s="52"/>
      <c r="AH90" s="52"/>
      <c r="AI90" s="52" t="str">
        <f t="shared" ca="1" si="31"/>
        <v>ST</v>
      </c>
      <c r="AJ90" s="87"/>
      <c r="AK90" s="87"/>
      <c r="AL90" s="87"/>
      <c r="AM90" s="87"/>
      <c r="AN90" s="52"/>
      <c r="AO90" s="52" t="str">
        <f t="shared" ca="1" si="32"/>
        <v>ST</v>
      </c>
      <c r="AP90" s="87"/>
      <c r="AQ90" s="87"/>
      <c r="AR90" s="87"/>
      <c r="AS90" s="136" t="s">
        <v>374</v>
      </c>
      <c r="AT90" s="52"/>
      <c r="AU90" s="52" t="str">
        <f t="shared" ca="1" si="33"/>
        <v>VT</v>
      </c>
      <c r="AV90" s="130"/>
      <c r="AW90" s="130"/>
      <c r="AX90" s="130"/>
      <c r="AY90" s="130"/>
      <c r="AZ90" s="52"/>
      <c r="BB90" s="51">
        <v>17</v>
      </c>
      <c r="BM90" s="51">
        <v>17</v>
      </c>
      <c r="BN90" s="57" t="s">
        <v>39</v>
      </c>
      <c r="BO90" s="56">
        <f ca="1">SUM(COUNTIF(OFFSET(BO90,-OFFSET(BO90,0,-2)+1,-COLUMNS($D:BO)+1,30,1),BN:BN),
COUNTIF(OFFSET(BO90,-OFFSET(BO90,0,-2)+1,-COLUMNS($P:BO)+1,30,1),BN:BN),
COUNTIF(OFFSET(BO90,-OFFSET(BO90,0,-2)+1,-COLUMNS($AB:BO)+1,30,1),BN:BN),
COUNTIF(OFFSET(BO90,-OFFSET(BO90,0,-2)+1,-COLUMNS($AO:BO)+1,30,1),BN:BN),
COUNTIF(OFFSET(BO90,-OFFSET(BO90,0,-2)+1,-COLUMNS($BA:BO)+1,30,1),BN:BN),)</f>
        <v>6</v>
      </c>
      <c r="BP90" s="56">
        <f ca="1">SUM(COUNTIF(OFFSET(BP90,-OFFSET(BP90,0,-3)+1,-COLUMNS($J:BP)+1,30,1),BN:BN),
COUNTIF(OFFSET(BP90,-OFFSET(BP90,0,-3)+1,-COLUMNS($V:BP)+1,30,1),BN:BN),
COUNTIF(OFFSET(BP90,-OFFSET(BP90,0,-3)+1,-COLUMNS($AI:BP)+1,30,1),BN:BN),
COUNTIF(OFFSET(BP90,-OFFSET(BP90,0,-3)+1,-COLUMNS($AU:BP)+1,30,1),BN:BN),
COUNTIF(OFFSET(BP90,-OFFSET(BP90,0,-3)+1,-COLUMNS($BG:BP)+1,30,1),BN:BN),)</f>
        <v>3</v>
      </c>
      <c r="BQ90" s="55">
        <f ca="1">SUM(COUNTIF(OFFSET(BQ90,-OFFSET(BQ90,0,-4)+1,-COLUMNS($D:BQ)+1,30,1),BN:BN),COUNTIF(OFFSET(BQ90,-OFFSET(BQ90,0,-4)+1,-COLUMNS($J:BQ)+1,30,1),BN:BN),COUNTIF(OFFSET(BQ90,-OFFSET(BQ90,0,-4)+1,-COLUMNS($P:BQ)+1,30,1),BN:BN),COUNTIF(OFFSET(BQ90,-OFFSET(BQ90,0,-4)+1,-COLUMNS($V:BQ)+1,30,1),BN:BN),COUNTIF(OFFSET(BQ90,-OFFSET(BQ90,0,-4)+1,-COLUMNS($AB:BQ)+1,30,1),BN:BN),COUNTIF(OFFSET(BQ90,-OFFSET(BQ90,0,-4)+1,-COLUMNS($AI:BQ)+1,30,1),BN:BN),COUNTIF(OFFSET(BQ90,-OFFSET(BQ90,0,-4)+1,-COLUMNS($AO:BQ)+1,30,1),BN:BN),COUNTIF(OFFSET(BQ90,-OFFSET(BQ90,0,-4)+1,-COLUMNS($AU:BQ)+1,30,1),BN:BN),COUNTIF(OFFSET(BQ90,-OFFSET(BQ90,0,-4)+1,-COLUMNS($BA:BQ)+1,30,1),BN:BN),COUNTIF(OFFSET(BQ90,-OFFSET(BQ90,0,-4)+1,-COLUMNS($BG:BQ)+1,30,1),BN:BN),)</f>
        <v>9</v>
      </c>
      <c r="BR90" s="54">
        <f t="shared" ca="1" si="34"/>
        <v>3.7499999999999999E-2</v>
      </c>
    </row>
    <row r="91" spans="2:70" ht="13.5" customHeight="1" outlineLevel="1">
      <c r="B91" s="53">
        <v>18</v>
      </c>
      <c r="C91" s="52"/>
      <c r="D91" s="52" t="str">
        <f t="shared" ca="1" si="36"/>
        <v>AG</v>
      </c>
      <c r="E91" s="41"/>
      <c r="F91" s="41"/>
      <c r="G91" s="41"/>
      <c r="H91" s="41"/>
      <c r="I91" s="52"/>
      <c r="J91" s="52" t="str">
        <f t="shared" ca="1" si="35"/>
        <v>ET</v>
      </c>
      <c r="K91" s="63">
        <v>2</v>
      </c>
      <c r="L91" s="63">
        <v>1</v>
      </c>
      <c r="M91" s="63" t="s">
        <v>121</v>
      </c>
      <c r="N91" s="63">
        <v>3</v>
      </c>
      <c r="O91" s="52"/>
      <c r="P91" s="52" t="str">
        <f t="shared" ca="1" si="28"/>
        <v>ST</v>
      </c>
      <c r="Q91" s="42"/>
      <c r="R91" s="42"/>
      <c r="S91" s="42"/>
      <c r="T91" s="42"/>
      <c r="U91" s="52"/>
      <c r="V91" s="52" t="str">
        <f t="shared" ca="1" si="37"/>
        <v>ST</v>
      </c>
      <c r="W91" s="42"/>
      <c r="X91" s="42"/>
      <c r="Y91" s="42"/>
      <c r="Z91" s="42"/>
      <c r="AA91" s="52"/>
      <c r="AB91" s="52" t="str">
        <f t="shared" ca="1" si="30"/>
        <v>ST</v>
      </c>
      <c r="AC91" s="42"/>
      <c r="AD91" s="42"/>
      <c r="AE91" s="42"/>
      <c r="AF91" s="42"/>
      <c r="AG91" s="52"/>
      <c r="AH91" s="52"/>
      <c r="AI91" s="52" t="str">
        <f t="shared" ca="1" si="31"/>
        <v>ST</v>
      </c>
      <c r="AJ91" s="87"/>
      <c r="AK91" s="87"/>
      <c r="AL91" s="87"/>
      <c r="AM91" s="87"/>
      <c r="AN91" s="52"/>
      <c r="AO91" s="52" t="str">
        <f t="shared" ca="1" si="32"/>
        <v>ST</v>
      </c>
      <c r="AP91" s="87">
        <v>2</v>
      </c>
      <c r="AQ91" s="87">
        <v>2</v>
      </c>
      <c r="AR91" s="87" t="s">
        <v>31</v>
      </c>
      <c r="AS91" s="87">
        <v>4</v>
      </c>
      <c r="AT91" s="52"/>
      <c r="AU91" s="52" t="str">
        <f t="shared" ca="1" si="33"/>
        <v>VT</v>
      </c>
      <c r="AV91" s="130"/>
      <c r="AW91" s="130"/>
      <c r="AX91" s="130"/>
      <c r="AY91" s="130"/>
      <c r="AZ91" s="52"/>
      <c r="BB91" s="51">
        <v>18</v>
      </c>
      <c r="BM91" s="51">
        <v>18</v>
      </c>
      <c r="BN91" s="57" t="s">
        <v>64</v>
      </c>
      <c r="BO91" s="56">
        <f ca="1">SUM(COUNTIF(OFFSET(BO91,-OFFSET(BO91,0,-2)+1,-COLUMNS($D:BO)+1,30,1),BN:BN),
COUNTIF(OFFSET(BO91,-OFFSET(BO91,0,-2)+1,-COLUMNS($P:BO)+1,30,1),BN:BN),
COUNTIF(OFFSET(BO91,-OFFSET(BO91,0,-2)+1,-COLUMNS($AB:BO)+1,30,1),BN:BN),
COUNTIF(OFFSET(BO91,-OFFSET(BO91,0,-2)+1,-COLUMNS($AO:BO)+1,30,1),BN:BN),
COUNTIF(OFFSET(BO91,-OFFSET(BO91,0,-2)+1,-COLUMNS($BA:BO)+1,30,1),BN:BN),)</f>
        <v>4</v>
      </c>
      <c r="BP91" s="56">
        <f ca="1">SUM(COUNTIF(OFFSET(BP91,-OFFSET(BP91,0,-3)+1,-COLUMNS($J:BP)+1,30,1),BN:BN),
COUNTIF(OFFSET(BP91,-OFFSET(BP91,0,-3)+1,-COLUMNS($V:BP)+1,30,1),BN:BN),
COUNTIF(OFFSET(BP91,-OFFSET(BP91,0,-3)+1,-COLUMNS($AI:BP)+1,30,1),BN:BN),
COUNTIF(OFFSET(BP91,-OFFSET(BP91,0,-3)+1,-COLUMNS($AU:BP)+1,30,1),BN:BN),
COUNTIF(OFFSET(BP91,-OFFSET(BP91,0,-3)+1,-COLUMNS($BG:BP)+1,30,1),BN:BN),)</f>
        <v>2</v>
      </c>
      <c r="BQ91" s="55">
        <f ca="1">SUM(COUNTIF(OFFSET(BQ91,-OFFSET(BQ91,0,-4)+1,-COLUMNS($D:BQ)+1,30,1),BN:BN),COUNTIF(OFFSET(BQ91,-OFFSET(BQ91,0,-4)+1,-COLUMNS($J:BQ)+1,30,1),BN:BN),COUNTIF(OFFSET(BQ91,-OFFSET(BQ91,0,-4)+1,-COLUMNS($P:BQ)+1,30,1),BN:BN),COUNTIF(OFFSET(BQ91,-OFFSET(BQ91,0,-4)+1,-COLUMNS($V:BQ)+1,30,1),BN:BN),COUNTIF(OFFSET(BQ91,-OFFSET(BQ91,0,-4)+1,-COLUMNS($AB:BQ)+1,30,1),BN:BN),COUNTIF(OFFSET(BQ91,-OFFSET(BQ91,0,-4)+1,-COLUMNS($AI:BQ)+1,30,1),BN:BN),COUNTIF(OFFSET(BQ91,-OFFSET(BQ91,0,-4)+1,-COLUMNS($AO:BQ)+1,30,1),BN:BN),COUNTIF(OFFSET(BQ91,-OFFSET(BQ91,0,-4)+1,-COLUMNS($AU:BQ)+1,30,1),BN:BN),COUNTIF(OFFSET(BQ91,-OFFSET(BQ91,0,-4)+1,-COLUMNS($BA:BQ)+1,30,1),BN:BN),COUNTIF(OFFSET(BQ91,-OFFSET(BQ91,0,-4)+1,-COLUMNS($BG:BQ)+1,30,1),BN:BN),)</f>
        <v>6</v>
      </c>
      <c r="BR91" s="54">
        <f t="shared" ca="1" si="34"/>
        <v>2.5000000000000001E-2</v>
      </c>
    </row>
    <row r="92" spans="2:70" ht="13.5" customHeight="1" outlineLevel="1">
      <c r="B92" s="53">
        <v>19</v>
      </c>
      <c r="C92" s="52"/>
      <c r="D92" s="52" t="str">
        <f t="shared" ca="1" si="36"/>
        <v>AG</v>
      </c>
      <c r="E92" s="41"/>
      <c r="F92" s="41"/>
      <c r="G92" s="41"/>
      <c r="H92" s="41"/>
      <c r="I92" s="52"/>
      <c r="J92" s="52" t="str">
        <f t="shared" ca="1" si="35"/>
        <v>ET</v>
      </c>
      <c r="K92" s="63"/>
      <c r="L92" s="63"/>
      <c r="M92" s="63"/>
      <c r="N92" s="63"/>
      <c r="O92" s="52"/>
      <c r="P92" s="52" t="str">
        <f t="shared" ca="1" si="28"/>
        <v>EO</v>
      </c>
      <c r="Q92" s="78" t="s">
        <v>287</v>
      </c>
      <c r="R92" s="37"/>
      <c r="S92" s="37"/>
      <c r="T92" s="37" t="s">
        <v>288</v>
      </c>
      <c r="U92" s="52"/>
      <c r="V92" s="52" t="str">
        <f t="shared" ca="1" si="37"/>
        <v>ST</v>
      </c>
      <c r="W92" s="135" t="s">
        <v>34</v>
      </c>
      <c r="X92" s="42"/>
      <c r="Y92" s="42" t="s">
        <v>46</v>
      </c>
      <c r="Z92" s="42"/>
      <c r="AA92" s="52"/>
      <c r="AB92" s="52" t="str">
        <f t="shared" ca="1" si="30"/>
        <v>ST</v>
      </c>
      <c r="AC92" s="42"/>
      <c r="AD92" s="42"/>
      <c r="AE92" s="42"/>
      <c r="AF92" s="42"/>
      <c r="AG92" s="52"/>
      <c r="AH92" s="52"/>
      <c r="AI92" s="52" t="str">
        <f t="shared" ca="1" si="31"/>
        <v>ST</v>
      </c>
      <c r="AJ92" s="87"/>
      <c r="AK92" s="87"/>
      <c r="AL92" s="87"/>
      <c r="AM92" s="87"/>
      <c r="AN92" s="52"/>
      <c r="AO92" s="52" t="str">
        <f t="shared" ca="1" si="32"/>
        <v>ST</v>
      </c>
      <c r="AP92" s="87"/>
      <c r="AQ92" s="87"/>
      <c r="AR92" s="87"/>
      <c r="AS92" s="134" t="s">
        <v>406</v>
      </c>
      <c r="AT92" s="52"/>
      <c r="AU92" s="52" t="str">
        <f t="shared" ca="1" si="33"/>
        <v>ES</v>
      </c>
      <c r="AV92" s="89" t="s">
        <v>363</v>
      </c>
      <c r="AW92" s="88"/>
      <c r="AX92" s="88"/>
      <c r="AY92" s="88" t="s">
        <v>364</v>
      </c>
      <c r="AZ92" s="52"/>
      <c r="BB92" s="51">
        <v>19</v>
      </c>
      <c r="BM92" s="51">
        <v>19</v>
      </c>
      <c r="BN92" s="57" t="s">
        <v>65</v>
      </c>
      <c r="BO92" s="56">
        <f ca="1">SUM(COUNTIF(OFFSET(BO92,-OFFSET(BO92,0,-2)+1,-COLUMNS($D:BO)+1,30,1),BN:BN),
COUNTIF(OFFSET(BO92,-OFFSET(BO92,0,-2)+1,-COLUMNS($P:BO)+1,30,1),BN:BN),
COUNTIF(OFFSET(BO92,-OFFSET(BO92,0,-2)+1,-COLUMNS($AB:BO)+1,30,1),BN:BN),
COUNTIF(OFFSET(BO92,-OFFSET(BO92,0,-2)+1,-COLUMNS($AO:BO)+1,30,1),BN:BN),
COUNTIF(OFFSET(BO92,-OFFSET(BO92,0,-2)+1,-COLUMNS($BA:BO)+1,30,1),BN:BN),)</f>
        <v>4</v>
      </c>
      <c r="BP92" s="56">
        <f ca="1">SUM(COUNTIF(OFFSET(BP92,-OFFSET(BP92,0,-3)+1,-COLUMNS($J:BP)+1,30,1),BN:BN),
COUNTIF(OFFSET(BP92,-OFFSET(BP92,0,-3)+1,-COLUMNS($V:BP)+1,30,1),BN:BN),
COUNTIF(OFFSET(BP92,-OFFSET(BP92,0,-3)+1,-COLUMNS($AI:BP)+1,30,1),BN:BN),
COUNTIF(OFFSET(BP92,-OFFSET(BP92,0,-3)+1,-COLUMNS($AU:BP)+1,30,1),BN:BN),
COUNTIF(OFFSET(BP92,-OFFSET(BP92,0,-3)+1,-COLUMNS($BG:BP)+1,30,1),BN:BN),)</f>
        <v>4</v>
      </c>
      <c r="BQ92" s="55">
        <f ca="1">SUM(COUNTIF(OFFSET(BQ92,-OFFSET(BQ92,0,-4)+1,-COLUMNS($D:BQ)+1,30,1),BN:BN),COUNTIF(OFFSET(BQ92,-OFFSET(BQ92,0,-4)+1,-COLUMNS($J:BQ)+1,30,1),BN:BN),COUNTIF(OFFSET(BQ92,-OFFSET(BQ92,0,-4)+1,-COLUMNS($P:BQ)+1,30,1),BN:BN),COUNTIF(OFFSET(BQ92,-OFFSET(BQ92,0,-4)+1,-COLUMNS($V:BQ)+1,30,1),BN:BN),COUNTIF(OFFSET(BQ92,-OFFSET(BQ92,0,-4)+1,-COLUMNS($AB:BQ)+1,30,1),BN:BN),COUNTIF(OFFSET(BQ92,-OFFSET(BQ92,0,-4)+1,-COLUMNS($AI:BQ)+1,30,1),BN:BN),COUNTIF(OFFSET(BQ92,-OFFSET(BQ92,0,-4)+1,-COLUMNS($AO:BQ)+1,30,1),BN:BN),COUNTIF(OFFSET(BQ92,-OFFSET(BQ92,0,-4)+1,-COLUMNS($AU:BQ)+1,30,1),BN:BN),COUNTIF(OFFSET(BQ92,-OFFSET(BQ92,0,-4)+1,-COLUMNS($BA:BQ)+1,30,1),BN:BN),COUNTIF(OFFSET(BQ92,-OFFSET(BQ92,0,-4)+1,-COLUMNS($BG:BQ)+1,30,1),BN:BN),)</f>
        <v>8</v>
      </c>
      <c r="BR92" s="54">
        <f t="shared" ca="1" si="34"/>
        <v>3.3333333333333333E-2</v>
      </c>
    </row>
    <row r="93" spans="2:70" ht="13.5" customHeight="1" outlineLevel="1">
      <c r="B93" s="53">
        <v>20</v>
      </c>
      <c r="C93" s="52"/>
      <c r="D93" s="52" t="str">
        <f t="shared" ca="1" si="36"/>
        <v>RA</v>
      </c>
      <c r="E93" s="72" t="s">
        <v>289</v>
      </c>
      <c r="F93" s="36"/>
      <c r="G93" s="36"/>
      <c r="H93" s="36" t="s">
        <v>290</v>
      </c>
      <c r="I93" s="52"/>
      <c r="J93" s="52" t="str">
        <f t="shared" ca="1" si="35"/>
        <v>AG</v>
      </c>
      <c r="K93" s="72" t="s">
        <v>291</v>
      </c>
      <c r="L93" s="36"/>
      <c r="M93" s="36"/>
      <c r="N93" s="36" t="s">
        <v>292</v>
      </c>
      <c r="O93" s="52"/>
      <c r="P93" s="52" t="str">
        <f t="shared" ca="1" si="28"/>
        <v>EO</v>
      </c>
      <c r="Q93" s="42">
        <v>2</v>
      </c>
      <c r="R93" s="42">
        <v>1</v>
      </c>
      <c r="S93" s="42" t="s">
        <v>121</v>
      </c>
      <c r="T93" s="42">
        <v>3</v>
      </c>
      <c r="U93" s="52"/>
      <c r="V93" s="52" t="str">
        <f t="shared" ca="1" si="37"/>
        <v>ST</v>
      </c>
      <c r="W93" s="42"/>
      <c r="X93" s="133" t="s">
        <v>293</v>
      </c>
      <c r="Y93" s="42"/>
      <c r="Z93" s="42"/>
      <c r="AA93" s="52"/>
      <c r="AB93" s="52" t="str">
        <f t="shared" ca="1" si="30"/>
        <v>ST</v>
      </c>
      <c r="AC93" s="42"/>
      <c r="AD93" s="42"/>
      <c r="AE93" s="42"/>
      <c r="AF93" s="42"/>
      <c r="AG93" s="52"/>
      <c r="AH93" s="52"/>
      <c r="AI93" s="52" t="str">
        <f t="shared" ca="1" si="31"/>
        <v>EO</v>
      </c>
      <c r="AJ93" s="89" t="s">
        <v>379</v>
      </c>
      <c r="AK93" s="88"/>
      <c r="AL93" s="88"/>
      <c r="AM93" s="88" t="s">
        <v>380</v>
      </c>
      <c r="AN93" s="52"/>
      <c r="AO93" s="52" t="str">
        <f t="shared" ca="1" si="32"/>
        <v>EO</v>
      </c>
      <c r="AP93" s="89" t="s">
        <v>391</v>
      </c>
      <c r="AQ93" s="88"/>
      <c r="AR93" s="88"/>
      <c r="AS93" s="88" t="s">
        <v>392</v>
      </c>
      <c r="AT93" s="52"/>
      <c r="AU93" s="52" t="str">
        <f t="shared" ca="1" si="33"/>
        <v>ES</v>
      </c>
      <c r="AV93" s="87">
        <v>2</v>
      </c>
      <c r="AW93" s="87">
        <v>2</v>
      </c>
      <c r="AX93" s="87" t="s">
        <v>31</v>
      </c>
      <c r="AY93" s="87">
        <v>4</v>
      </c>
      <c r="AZ93" s="52"/>
      <c r="BB93" s="51">
        <v>20</v>
      </c>
      <c r="BM93" s="51">
        <v>20</v>
      </c>
      <c r="BN93" s="57" t="s">
        <v>68</v>
      </c>
      <c r="BO93" s="56">
        <f ca="1">SUM(COUNTIF(OFFSET(BO93,-OFFSET(BO93,0,-2)+1,-COLUMNS($D:BO)+1,30,1),BN:BN),
COUNTIF(OFFSET(BO93,-OFFSET(BO93,0,-2)+1,-COLUMNS($P:BO)+1,30,1),BN:BN),
COUNTIF(OFFSET(BO93,-OFFSET(BO93,0,-2)+1,-COLUMNS($AB:BO)+1,30,1),BN:BN),
COUNTIF(OFFSET(BO93,-OFFSET(BO93,0,-2)+1,-COLUMNS($AO:BO)+1,30,1),BN:BN),
COUNTIF(OFFSET(BO93,-OFFSET(BO93,0,-2)+1,-COLUMNS($BA:BO)+1,30,1),BN:BN),)</f>
        <v>5</v>
      </c>
      <c r="BP93" s="56">
        <f ca="1">SUM(COUNTIF(OFFSET(BP93,-OFFSET(BP93,0,-3)+1,-COLUMNS($J:BP)+1,30,1),BN:BN),
COUNTIF(OFFSET(BP93,-OFFSET(BP93,0,-3)+1,-COLUMNS($V:BP)+1,30,1),BN:BN),
COUNTIF(OFFSET(BP93,-OFFSET(BP93,0,-3)+1,-COLUMNS($AI:BP)+1,30,1),BN:BN),
COUNTIF(OFFSET(BP93,-OFFSET(BP93,0,-3)+1,-COLUMNS($AU:BP)+1,30,1),BN:BN),
COUNTIF(OFFSET(BP93,-OFFSET(BP93,0,-3)+1,-COLUMNS($BG:BP)+1,30,1),BN:BN),)</f>
        <v>7</v>
      </c>
      <c r="BQ93" s="55">
        <f ca="1">SUM(COUNTIF(OFFSET(BQ93,-OFFSET(BQ93,0,-4)+1,-COLUMNS($D:BQ)+1,30,1),BN:BN),COUNTIF(OFFSET(BQ93,-OFFSET(BQ93,0,-4)+1,-COLUMNS($J:BQ)+1,30,1),BN:BN),COUNTIF(OFFSET(BQ93,-OFFSET(BQ93,0,-4)+1,-COLUMNS($P:BQ)+1,30,1),BN:BN),COUNTIF(OFFSET(BQ93,-OFFSET(BQ93,0,-4)+1,-COLUMNS($V:BQ)+1,30,1),BN:BN),COUNTIF(OFFSET(BQ93,-OFFSET(BQ93,0,-4)+1,-COLUMNS($AB:BQ)+1,30,1),BN:BN),COUNTIF(OFFSET(BQ93,-OFFSET(BQ93,0,-4)+1,-COLUMNS($AI:BQ)+1,30,1),BN:BN),COUNTIF(OFFSET(BQ93,-OFFSET(BQ93,0,-4)+1,-COLUMNS($AO:BQ)+1,30,1),BN:BN),COUNTIF(OFFSET(BQ93,-OFFSET(BQ93,0,-4)+1,-COLUMNS($AU:BQ)+1,30,1),BN:BN),COUNTIF(OFFSET(BQ93,-OFFSET(BQ93,0,-4)+1,-COLUMNS($BA:BQ)+1,30,1),BN:BN),COUNTIF(OFFSET(BQ93,-OFFSET(BQ93,0,-4)+1,-COLUMNS($BG:BQ)+1,30,1),BN:BN),)</f>
        <v>12</v>
      </c>
      <c r="BR93" s="54">
        <f t="shared" ca="1" si="34"/>
        <v>0.05</v>
      </c>
    </row>
    <row r="94" spans="2:70" ht="13.5" customHeight="1" outlineLevel="1">
      <c r="B94" s="53">
        <v>21</v>
      </c>
      <c r="C94" s="52"/>
      <c r="D94" s="52" t="str">
        <f t="shared" ca="1" si="36"/>
        <v>RA</v>
      </c>
      <c r="E94" s="41">
        <v>0</v>
      </c>
      <c r="F94" s="41">
        <v>5</v>
      </c>
      <c r="G94" s="41" t="s">
        <v>121</v>
      </c>
      <c r="H94" s="41">
        <v>5</v>
      </c>
      <c r="I94" s="52"/>
      <c r="J94" s="52" t="str">
        <f t="shared" ca="1" si="35"/>
        <v>AG</v>
      </c>
      <c r="K94" s="41">
        <v>3</v>
      </c>
      <c r="L94" s="41">
        <v>2</v>
      </c>
      <c r="M94" s="41" t="s">
        <v>31</v>
      </c>
      <c r="N94" s="41">
        <v>5</v>
      </c>
      <c r="O94" s="52"/>
      <c r="P94" s="52" t="str">
        <f t="shared" ca="1" si="28"/>
        <v>EO</v>
      </c>
      <c r="Q94" s="42"/>
      <c r="R94" s="42"/>
      <c r="S94" s="42"/>
      <c r="T94" s="42"/>
      <c r="U94" s="52"/>
      <c r="V94" s="52" t="str">
        <f t="shared" ca="1" si="37"/>
        <v>ET</v>
      </c>
      <c r="W94" s="68" t="s">
        <v>296</v>
      </c>
      <c r="X94" s="67"/>
      <c r="Y94" s="67"/>
      <c r="Z94" s="67" t="s">
        <v>297</v>
      </c>
      <c r="AA94" s="52"/>
      <c r="AB94" s="52" t="str">
        <f t="shared" ca="1" si="30"/>
        <v>EK</v>
      </c>
      <c r="AC94" s="78" t="s">
        <v>298</v>
      </c>
      <c r="AD94" s="37"/>
      <c r="AE94" s="37"/>
      <c r="AF94" s="37" t="s">
        <v>299</v>
      </c>
      <c r="AG94" s="52"/>
      <c r="AH94" s="52"/>
      <c r="AI94" s="52" t="str">
        <f t="shared" ca="1" si="31"/>
        <v>EO</v>
      </c>
      <c r="AJ94" s="87">
        <v>2</v>
      </c>
      <c r="AK94" s="87">
        <v>1</v>
      </c>
      <c r="AL94" s="87" t="s">
        <v>31</v>
      </c>
      <c r="AM94" s="87">
        <v>3</v>
      </c>
      <c r="AN94" s="52"/>
      <c r="AO94" s="52" t="str">
        <f t="shared" ca="1" si="32"/>
        <v>EO</v>
      </c>
      <c r="AP94" s="87">
        <v>2</v>
      </c>
      <c r="AQ94" s="87">
        <v>1</v>
      </c>
      <c r="AR94" s="87" t="s">
        <v>31</v>
      </c>
      <c r="AS94" s="87">
        <v>3</v>
      </c>
      <c r="AT94" s="52"/>
      <c r="AU94" s="52" t="str">
        <f t="shared" ca="1" si="33"/>
        <v>ES</v>
      </c>
      <c r="AV94" s="87"/>
      <c r="AW94" s="87"/>
      <c r="AX94" s="87"/>
      <c r="AY94" s="87"/>
      <c r="AZ94" s="52"/>
      <c r="BB94" s="51">
        <v>21</v>
      </c>
      <c r="BM94" s="51">
        <v>21</v>
      </c>
      <c r="BN94" s="132"/>
      <c r="BO94" s="131"/>
      <c r="BP94" s="131"/>
    </row>
    <row r="95" spans="2:70" ht="13.5" customHeight="1" outlineLevel="1">
      <c r="B95" s="53">
        <v>22</v>
      </c>
      <c r="C95" s="52"/>
      <c r="D95" s="52" t="str">
        <f t="shared" ca="1" si="36"/>
        <v>RA</v>
      </c>
      <c r="E95" s="41"/>
      <c r="F95" s="41"/>
      <c r="G95" s="41"/>
      <c r="H95" s="41"/>
      <c r="I95" s="52"/>
      <c r="J95" s="52" t="str">
        <f t="shared" ca="1" si="35"/>
        <v>AG</v>
      </c>
      <c r="K95" s="41"/>
      <c r="L95" s="41"/>
      <c r="M95" s="41"/>
      <c r="N95" s="41"/>
      <c r="O95" s="52"/>
      <c r="P95" s="52" t="str">
        <f t="shared" ca="1" si="28"/>
        <v>ET</v>
      </c>
      <c r="Q95" s="68" t="s">
        <v>302</v>
      </c>
      <c r="R95" s="67"/>
      <c r="S95" s="67"/>
      <c r="T95" s="67" t="s">
        <v>303</v>
      </c>
      <c r="U95" s="52"/>
      <c r="V95" s="52" t="str">
        <f t="shared" ca="1" si="37"/>
        <v>ET</v>
      </c>
      <c r="W95" s="63">
        <v>2</v>
      </c>
      <c r="X95" s="63">
        <v>1</v>
      </c>
      <c r="Y95" s="63" t="s">
        <v>31</v>
      </c>
      <c r="Z95" s="63">
        <v>3</v>
      </c>
      <c r="AA95" s="52"/>
      <c r="AB95" s="52" t="str">
        <f t="shared" ca="1" si="30"/>
        <v>EK</v>
      </c>
      <c r="AC95" s="42">
        <v>2</v>
      </c>
      <c r="AD95" s="42">
        <v>0</v>
      </c>
      <c r="AE95" s="42" t="s">
        <v>121</v>
      </c>
      <c r="AF95" s="42">
        <v>2</v>
      </c>
      <c r="AG95" s="52"/>
      <c r="AH95" s="52"/>
      <c r="AI95" s="52" t="str">
        <f t="shared" ca="1" si="31"/>
        <v>EO</v>
      </c>
      <c r="AJ95" s="87"/>
      <c r="AK95" s="87"/>
      <c r="AL95" s="87"/>
      <c r="AM95" s="87"/>
      <c r="AN95" s="52"/>
      <c r="AO95" s="52" t="str">
        <f t="shared" ca="1" si="32"/>
        <v>EO</v>
      </c>
      <c r="AP95" s="87"/>
      <c r="AQ95" s="87"/>
      <c r="AR95" s="87"/>
      <c r="AS95" s="87"/>
      <c r="AT95" s="52"/>
      <c r="AU95" s="52" t="str">
        <f t="shared" ca="1" si="33"/>
        <v>ES</v>
      </c>
      <c r="AV95" s="87"/>
      <c r="AW95" s="87"/>
      <c r="AX95" s="87"/>
      <c r="AY95" s="87"/>
      <c r="AZ95" s="52"/>
      <c r="BB95" s="51">
        <v>22</v>
      </c>
      <c r="BM95" s="51">
        <v>22</v>
      </c>
      <c r="BN95" s="132"/>
      <c r="BO95" s="131"/>
      <c r="BP95" s="131"/>
    </row>
    <row r="96" spans="2:70" ht="13.5" customHeight="1" outlineLevel="1">
      <c r="B96" s="53">
        <v>23</v>
      </c>
      <c r="C96" s="52"/>
      <c r="D96" s="52" t="str">
        <f t="shared" ca="1" si="36"/>
        <v>RA</v>
      </c>
      <c r="E96" s="41"/>
      <c r="F96" s="41"/>
      <c r="G96" s="41"/>
      <c r="H96" s="41"/>
      <c r="I96" s="52"/>
      <c r="J96" s="52" t="str">
        <f t="shared" ca="1" si="35"/>
        <v>AG</v>
      </c>
      <c r="K96" s="41"/>
      <c r="L96" s="41"/>
      <c r="M96" s="41"/>
      <c r="N96" s="41"/>
      <c r="O96" s="52"/>
      <c r="P96" s="52" t="str">
        <f t="shared" ca="1" si="28"/>
        <v>ET</v>
      </c>
      <c r="Q96" s="63">
        <v>2</v>
      </c>
      <c r="R96" s="63">
        <v>1</v>
      </c>
      <c r="S96" s="63" t="s">
        <v>31</v>
      </c>
      <c r="T96" s="63">
        <v>3</v>
      </c>
      <c r="U96" s="52"/>
      <c r="V96" s="52" t="str">
        <f t="shared" ca="1" si="37"/>
        <v>ET</v>
      </c>
      <c r="W96" s="63"/>
      <c r="X96" s="63"/>
      <c r="Y96" s="63"/>
      <c r="Z96" s="63"/>
      <c r="AA96" s="52"/>
      <c r="AB96" s="52" t="str">
        <f t="shared" ca="1" si="30"/>
        <v>ET</v>
      </c>
      <c r="AC96" s="68" t="s">
        <v>306</v>
      </c>
      <c r="AD96" s="67"/>
      <c r="AE96" s="67"/>
      <c r="AF96" s="67" t="s">
        <v>307</v>
      </c>
      <c r="AG96" s="52"/>
      <c r="AH96" s="52"/>
      <c r="AI96" s="52" t="str">
        <f t="shared" ca="1" si="31"/>
        <v>EK</v>
      </c>
      <c r="AJ96" s="89" t="s">
        <v>383</v>
      </c>
      <c r="AK96" s="88"/>
      <c r="AL96" s="88"/>
      <c r="AM96" s="88" t="s">
        <v>384</v>
      </c>
      <c r="AN96" s="52"/>
      <c r="AO96" s="52" t="str">
        <f t="shared" ca="1" si="32"/>
        <v>EK</v>
      </c>
      <c r="AP96" s="78" t="s">
        <v>300</v>
      </c>
      <c r="AQ96" s="37"/>
      <c r="AR96" s="37"/>
      <c r="AS96" s="37" t="s">
        <v>301</v>
      </c>
      <c r="AT96" s="52"/>
      <c r="AU96" s="52" t="str">
        <f t="shared" ca="1" si="33"/>
        <v>EK</v>
      </c>
      <c r="AV96" s="89" t="s">
        <v>387</v>
      </c>
      <c r="AW96" s="88"/>
      <c r="AX96" s="88"/>
      <c r="AY96" s="88" t="s">
        <v>388</v>
      </c>
      <c r="AZ96" s="52"/>
      <c r="BB96" s="51">
        <v>23</v>
      </c>
      <c r="BM96" s="51">
        <v>23</v>
      </c>
      <c r="BN96" s="76" t="s">
        <v>81</v>
      </c>
      <c r="BO96" s="77" t="s">
        <v>12</v>
      </c>
      <c r="BP96" s="77" t="s">
        <v>13</v>
      </c>
      <c r="BQ96" s="76" t="s">
        <v>14</v>
      </c>
      <c r="BR96" s="76" t="s">
        <v>15</v>
      </c>
    </row>
    <row r="97" spans="2:70" ht="13.5" customHeight="1" outlineLevel="1">
      <c r="B97" s="53">
        <v>24</v>
      </c>
      <c r="C97" s="52"/>
      <c r="D97" s="52" t="str">
        <f t="shared" ca="1" si="36"/>
        <v>RA</v>
      </c>
      <c r="E97" s="41"/>
      <c r="F97" s="41"/>
      <c r="G97" s="41"/>
      <c r="H97" s="41"/>
      <c r="I97" s="52"/>
      <c r="J97" s="52" t="str">
        <f t="shared" ca="1" si="35"/>
        <v>AG</v>
      </c>
      <c r="K97" s="41"/>
      <c r="L97" s="41"/>
      <c r="M97" s="41"/>
      <c r="N97" s="41"/>
      <c r="O97" s="52"/>
      <c r="P97" s="52" t="str">
        <f t="shared" ca="1" si="28"/>
        <v>ET</v>
      </c>
      <c r="Q97" s="63"/>
      <c r="R97" s="63"/>
      <c r="S97" s="63"/>
      <c r="T97" s="63"/>
      <c r="U97" s="52"/>
      <c r="V97" s="52" t="str">
        <f t="shared" ca="1" si="37"/>
        <v>IT</v>
      </c>
      <c r="W97" s="72" t="s">
        <v>309</v>
      </c>
      <c r="X97" s="36"/>
      <c r="Y97" s="36"/>
      <c r="Z97" s="36" t="s">
        <v>310</v>
      </c>
      <c r="AA97" s="52"/>
      <c r="AB97" s="52" t="str">
        <f t="shared" ca="1" si="30"/>
        <v>ET</v>
      </c>
      <c r="AC97" s="63">
        <v>2</v>
      </c>
      <c r="AD97" s="63">
        <v>1</v>
      </c>
      <c r="AE97" s="63" t="s">
        <v>121</v>
      </c>
      <c r="AF97" s="63">
        <v>3</v>
      </c>
      <c r="AG97" s="52"/>
      <c r="AH97" s="52"/>
      <c r="AI97" s="52" t="str">
        <f t="shared" ca="1" si="31"/>
        <v>EK</v>
      </c>
      <c r="AJ97" s="87">
        <v>2</v>
      </c>
      <c r="AK97" s="87">
        <v>2</v>
      </c>
      <c r="AL97" s="87" t="s">
        <v>31</v>
      </c>
      <c r="AM97" s="87">
        <v>4</v>
      </c>
      <c r="AN97" s="52"/>
      <c r="AO97" s="52" t="str">
        <f t="shared" ca="1" si="32"/>
        <v>EK</v>
      </c>
      <c r="AP97" s="42">
        <v>2</v>
      </c>
      <c r="AQ97" s="42">
        <v>2</v>
      </c>
      <c r="AR97" s="42" t="s">
        <v>31</v>
      </c>
      <c r="AS97" s="42">
        <v>4</v>
      </c>
      <c r="AT97" s="52"/>
      <c r="AU97" s="52" t="str">
        <f t="shared" ca="1" si="33"/>
        <v>EK</v>
      </c>
      <c r="AV97" s="87">
        <v>2</v>
      </c>
      <c r="AW97" s="87">
        <v>2</v>
      </c>
      <c r="AX97" s="87" t="s">
        <v>31</v>
      </c>
      <c r="AY97" s="87">
        <v>4</v>
      </c>
      <c r="AZ97" s="52"/>
      <c r="BB97" s="51">
        <v>24</v>
      </c>
      <c r="BM97" s="51">
        <v>24</v>
      </c>
      <c r="BN97" s="75" t="s">
        <v>82</v>
      </c>
      <c r="BO97" s="74">
        <f ca="1">SUM(BO74:BO79)</f>
        <v>23</v>
      </c>
      <c r="BP97" s="74">
        <f ca="1">SUM(BP74:BP79)</f>
        <v>24</v>
      </c>
      <c r="BQ97" s="40">
        <f ca="1">SUM(BQ74:BQ79)</f>
        <v>47</v>
      </c>
      <c r="BR97" s="73">
        <f t="shared" ref="BR97:BR105" ca="1" si="38">BQ:BQ/240</f>
        <v>0.19583333333333333</v>
      </c>
    </row>
    <row r="98" spans="2:70" ht="13.5" customHeight="1" outlineLevel="1">
      <c r="B98" s="53">
        <v>25</v>
      </c>
      <c r="C98" s="52"/>
      <c r="D98" s="52" t="str">
        <f t="shared" ca="1" si="36"/>
        <v>TE</v>
      </c>
      <c r="E98" s="59" t="s">
        <v>313</v>
      </c>
      <c r="F98" s="58"/>
      <c r="G98" s="59"/>
      <c r="H98" s="58" t="s">
        <v>314</v>
      </c>
      <c r="I98" s="52"/>
      <c r="J98" s="52" t="str">
        <f t="shared" ca="1" si="35"/>
        <v>RA</v>
      </c>
      <c r="K98" s="72" t="s">
        <v>315</v>
      </c>
      <c r="L98" s="36"/>
      <c r="M98" s="36"/>
      <c r="N98" s="36" t="s">
        <v>316</v>
      </c>
      <c r="O98" s="52"/>
      <c r="P98" s="52" t="str">
        <f t="shared" ca="1" si="28"/>
        <v>IT</v>
      </c>
      <c r="Q98" s="72" t="s">
        <v>317</v>
      </c>
      <c r="R98" s="36"/>
      <c r="S98" s="36"/>
      <c r="T98" s="36" t="s">
        <v>318</v>
      </c>
      <c r="U98" s="52"/>
      <c r="V98" s="52" t="str">
        <f t="shared" ca="1" si="37"/>
        <v>IT</v>
      </c>
      <c r="W98" s="41">
        <v>1</v>
      </c>
      <c r="X98" s="41">
        <v>2</v>
      </c>
      <c r="Y98" s="41" t="s">
        <v>121</v>
      </c>
      <c r="Z98" s="41">
        <v>3</v>
      </c>
      <c r="AA98" s="52"/>
      <c r="AB98" s="52" t="str">
        <f t="shared" ca="1" si="30"/>
        <v>ET</v>
      </c>
      <c r="AC98" s="63"/>
      <c r="AD98" s="63"/>
      <c r="AE98" s="63"/>
      <c r="AF98" s="63"/>
      <c r="AG98" s="52"/>
      <c r="AH98" s="52"/>
      <c r="AI98" s="52" t="str">
        <f t="shared" ca="1" si="31"/>
        <v>EK</v>
      </c>
      <c r="AJ98" s="87"/>
      <c r="AK98" s="87"/>
      <c r="AL98" s="87"/>
      <c r="AM98" s="87"/>
      <c r="AN98" s="52"/>
      <c r="AO98" s="52" t="str">
        <f t="shared" ca="1" si="32"/>
        <v>EK</v>
      </c>
      <c r="AP98" s="42"/>
      <c r="AQ98" s="42"/>
      <c r="AR98" s="42"/>
      <c r="AS98" s="42"/>
      <c r="AT98" s="52"/>
      <c r="AU98" s="52" t="str">
        <f t="shared" ca="1" si="33"/>
        <v>EK</v>
      </c>
      <c r="AV98" s="87"/>
      <c r="AW98" s="87"/>
      <c r="AX98" s="87"/>
      <c r="AY98" s="87"/>
      <c r="AZ98" s="52"/>
      <c r="BB98" s="51">
        <v>25</v>
      </c>
      <c r="BM98" s="51">
        <v>25</v>
      </c>
      <c r="BN98" s="71" t="s">
        <v>85</v>
      </c>
      <c r="BO98" s="70">
        <f ca="1">SUM(BO80)</f>
        <v>6</v>
      </c>
      <c r="BP98" s="70">
        <f ca="1">SUM(BP80)</f>
        <v>12</v>
      </c>
      <c r="BQ98" s="39">
        <f ca="1">SUM(BQ80)</f>
        <v>18</v>
      </c>
      <c r="BR98" s="69">
        <f t="shared" ca="1" si="38"/>
        <v>7.4999999999999997E-2</v>
      </c>
    </row>
    <row r="99" spans="2:70" ht="13.5" customHeight="1" outlineLevel="1">
      <c r="B99" s="53">
        <v>26</v>
      </c>
      <c r="C99" s="52"/>
      <c r="D99" s="52" t="str">
        <f t="shared" ca="1" si="36"/>
        <v>TE</v>
      </c>
      <c r="E99" s="55">
        <v>2</v>
      </c>
      <c r="F99" s="55">
        <v>2</v>
      </c>
      <c r="G99" s="55" t="s">
        <v>31</v>
      </c>
      <c r="H99" s="55">
        <v>4</v>
      </c>
      <c r="I99" s="52"/>
      <c r="J99" s="52" t="str">
        <f t="shared" ca="1" si="35"/>
        <v>RA</v>
      </c>
      <c r="K99" s="41">
        <v>0</v>
      </c>
      <c r="L99" s="41">
        <v>4</v>
      </c>
      <c r="M99" s="41" t="s">
        <v>121</v>
      </c>
      <c r="N99" s="41">
        <v>4</v>
      </c>
      <c r="O99" s="52"/>
      <c r="P99" s="52" t="str">
        <f t="shared" ca="1" si="28"/>
        <v>IT</v>
      </c>
      <c r="Q99" s="41">
        <v>1</v>
      </c>
      <c r="R99" s="41">
        <v>1</v>
      </c>
      <c r="S99" s="41" t="s">
        <v>121</v>
      </c>
      <c r="T99" s="41">
        <v>2</v>
      </c>
      <c r="U99" s="52"/>
      <c r="V99" s="52" t="str">
        <f t="shared" ca="1" si="37"/>
        <v>IT</v>
      </c>
      <c r="W99" s="41"/>
      <c r="X99" s="41"/>
      <c r="Y99" s="41"/>
      <c r="Z99" s="41"/>
      <c r="AA99" s="52"/>
      <c r="AB99" s="52" t="str">
        <f t="shared" ca="1" si="30"/>
        <v>IT</v>
      </c>
      <c r="AC99" s="72" t="s">
        <v>325</v>
      </c>
      <c r="AD99" s="36"/>
      <c r="AE99" s="36"/>
      <c r="AF99" s="36" t="s">
        <v>326</v>
      </c>
      <c r="AG99" s="52"/>
      <c r="AH99" s="52"/>
      <c r="AI99" s="52" t="str">
        <f t="shared" ca="1" si="31"/>
        <v>EK</v>
      </c>
      <c r="AJ99" s="87"/>
      <c r="AK99" s="87"/>
      <c r="AL99" s="87"/>
      <c r="AM99" s="87"/>
      <c r="AN99" s="52"/>
      <c r="AO99" s="52" t="str">
        <f t="shared" ca="1" si="32"/>
        <v>EK</v>
      </c>
      <c r="AP99" s="42"/>
      <c r="AQ99" s="42"/>
      <c r="AR99" s="42"/>
      <c r="AS99" s="42"/>
      <c r="AT99" s="52"/>
      <c r="AU99" s="52" t="str">
        <f t="shared" ca="1" si="33"/>
        <v>EK</v>
      </c>
      <c r="AV99" s="87"/>
      <c r="AW99" s="87"/>
      <c r="AX99" s="87"/>
      <c r="AY99" s="87"/>
      <c r="AZ99" s="52"/>
      <c r="BB99" s="51">
        <v>26</v>
      </c>
      <c r="BM99" s="51">
        <v>26</v>
      </c>
      <c r="BN99" s="66" t="s">
        <v>87</v>
      </c>
      <c r="BO99" s="65">
        <f ca="1">SUM(BO81:BO85)</f>
        <v>40</v>
      </c>
      <c r="BP99" s="65">
        <f ca="1">SUM(BP81:BP85)</f>
        <v>46</v>
      </c>
      <c r="BQ99" s="42">
        <f ca="1">SUM(BQ81:BQ85)</f>
        <v>86</v>
      </c>
      <c r="BR99" s="64">
        <f t="shared" ca="1" si="38"/>
        <v>0.35833333333333334</v>
      </c>
    </row>
    <row r="100" spans="2:70" ht="13.5" customHeight="1" outlineLevel="1">
      <c r="B100" s="53">
        <v>27</v>
      </c>
      <c r="C100" s="52"/>
      <c r="D100" s="52" t="str">
        <f t="shared" ca="1" si="36"/>
        <v>TE</v>
      </c>
      <c r="E100" s="55"/>
      <c r="F100" s="55"/>
      <c r="G100" s="55"/>
      <c r="H100" s="55"/>
      <c r="I100" s="52"/>
      <c r="J100" s="52" t="str">
        <f t="shared" ca="1" si="35"/>
        <v>RA</v>
      </c>
      <c r="K100" s="41"/>
      <c r="L100" s="41"/>
      <c r="M100" s="41"/>
      <c r="N100" s="41"/>
      <c r="O100" s="52"/>
      <c r="P100" s="52" t="str">
        <f t="shared" ca="1" si="28"/>
        <v>RA</v>
      </c>
      <c r="Q100" s="72" t="s">
        <v>327</v>
      </c>
      <c r="R100" s="36"/>
      <c r="S100" s="36"/>
      <c r="T100" s="36" t="s">
        <v>328</v>
      </c>
      <c r="U100" s="52"/>
      <c r="V100" s="52" t="str">
        <f t="shared" ca="1" si="37"/>
        <v>RA</v>
      </c>
      <c r="W100" s="72" t="s">
        <v>329</v>
      </c>
      <c r="X100" s="36"/>
      <c r="Y100" s="36"/>
      <c r="Z100" s="36" t="s">
        <v>330</v>
      </c>
      <c r="AA100" s="52"/>
      <c r="AB100" s="52" t="str">
        <f t="shared" ca="1" si="30"/>
        <v>IT</v>
      </c>
      <c r="AC100" s="41">
        <v>1</v>
      </c>
      <c r="AD100" s="41">
        <v>2</v>
      </c>
      <c r="AE100" s="41" t="s">
        <v>121</v>
      </c>
      <c r="AF100" s="41">
        <v>3</v>
      </c>
      <c r="AG100" s="52"/>
      <c r="AH100" s="52"/>
      <c r="AI100" s="52" t="str">
        <f t="shared" ca="1" si="31"/>
        <v>RA</v>
      </c>
      <c r="AJ100" s="72" t="s">
        <v>331</v>
      </c>
      <c r="AK100" s="36"/>
      <c r="AL100" s="36"/>
      <c r="AM100" s="36" t="s">
        <v>332</v>
      </c>
      <c r="AN100" s="52"/>
      <c r="AO100" s="52" t="str">
        <f t="shared" ca="1" si="32"/>
        <v>ET</v>
      </c>
      <c r="AP100" s="86" t="s">
        <v>407</v>
      </c>
      <c r="AQ100" s="85"/>
      <c r="AR100" s="85"/>
      <c r="AS100" s="85" t="s">
        <v>408</v>
      </c>
      <c r="AT100" s="52"/>
      <c r="AU100" s="52" t="str">
        <f t="shared" ca="1" si="33"/>
        <v>EK</v>
      </c>
      <c r="AV100" s="59" t="s">
        <v>351</v>
      </c>
      <c r="AW100" s="58"/>
      <c r="AX100" s="58"/>
      <c r="AY100" s="58" t="s">
        <v>352</v>
      </c>
      <c r="AZ100" s="52"/>
      <c r="BB100" s="51">
        <v>27</v>
      </c>
      <c r="BM100" s="51">
        <v>27</v>
      </c>
      <c r="BN100" s="62" t="s">
        <v>90</v>
      </c>
      <c r="BO100" s="61">
        <f ca="1">SUM(BO86:BO89)</f>
        <v>32</v>
      </c>
      <c r="BP100" s="61">
        <f ca="1">SUM(BP86:BP89)</f>
        <v>22</v>
      </c>
      <c r="BQ100" s="41">
        <f ca="1">SUM(BQ86:BQ89)</f>
        <v>54</v>
      </c>
      <c r="BR100" s="60">
        <f t="shared" ca="1" si="38"/>
        <v>0.22500000000000001</v>
      </c>
    </row>
    <row r="101" spans="2:70" ht="13.5" customHeight="1" outlineLevel="1">
      <c r="B101" s="53">
        <v>28</v>
      </c>
      <c r="C101" s="52"/>
      <c r="D101" s="52" t="str">
        <f t="shared" ca="1" si="36"/>
        <v>TE</v>
      </c>
      <c r="E101" s="55"/>
      <c r="F101" s="55"/>
      <c r="G101" s="55"/>
      <c r="H101" s="55"/>
      <c r="I101" s="52"/>
      <c r="J101" s="52" t="str">
        <f t="shared" ca="1" si="35"/>
        <v>RA</v>
      </c>
      <c r="K101" s="41"/>
      <c r="L101" s="41"/>
      <c r="M101" s="41"/>
      <c r="N101" s="41"/>
      <c r="O101" s="52"/>
      <c r="P101" s="52" t="str">
        <f t="shared" ca="1" si="28"/>
        <v>RA</v>
      </c>
      <c r="Q101" s="41">
        <v>0</v>
      </c>
      <c r="R101" s="41">
        <v>4</v>
      </c>
      <c r="S101" s="41" t="s">
        <v>121</v>
      </c>
      <c r="T101" s="41">
        <v>4</v>
      </c>
      <c r="U101" s="52"/>
      <c r="V101" s="52" t="str">
        <f t="shared" ca="1" si="37"/>
        <v>RA</v>
      </c>
      <c r="W101" s="41">
        <v>0</v>
      </c>
      <c r="X101" s="41">
        <v>2</v>
      </c>
      <c r="Y101" s="41" t="s">
        <v>121</v>
      </c>
      <c r="Z101" s="41">
        <v>2</v>
      </c>
      <c r="AA101" s="52"/>
      <c r="AB101" s="52" t="str">
        <f t="shared" ca="1" si="30"/>
        <v>IT</v>
      </c>
      <c r="AC101" s="41"/>
      <c r="AD101" s="41"/>
      <c r="AE101" s="41"/>
      <c r="AF101" s="41"/>
      <c r="AG101" s="52"/>
      <c r="AH101" s="52"/>
      <c r="AI101" s="52" t="str">
        <f t="shared" ca="1" si="31"/>
        <v>RA</v>
      </c>
      <c r="AJ101" s="41">
        <v>0</v>
      </c>
      <c r="AK101" s="41">
        <v>2</v>
      </c>
      <c r="AL101" s="41" t="s">
        <v>121</v>
      </c>
      <c r="AM101" s="41">
        <v>2</v>
      </c>
      <c r="AN101" s="52"/>
      <c r="AO101" s="52" t="str">
        <f t="shared" ca="1" si="32"/>
        <v>ET</v>
      </c>
      <c r="AP101" s="124">
        <v>2</v>
      </c>
      <c r="AQ101" s="124">
        <v>0</v>
      </c>
      <c r="AR101" s="124" t="s">
        <v>121</v>
      </c>
      <c r="AS101" s="124">
        <v>2</v>
      </c>
      <c r="AT101" s="52"/>
      <c r="AU101" s="52" t="str">
        <f t="shared" ca="1" si="33"/>
        <v>EK</v>
      </c>
      <c r="AV101" s="55">
        <v>2</v>
      </c>
      <c r="AW101" s="55">
        <v>0</v>
      </c>
      <c r="AX101" s="55" t="s">
        <v>121</v>
      </c>
      <c r="AY101" s="55">
        <v>2</v>
      </c>
      <c r="AZ101" s="52"/>
      <c r="BB101" s="51">
        <v>28</v>
      </c>
      <c r="BM101" s="51">
        <v>28</v>
      </c>
      <c r="BN101" s="57" t="s">
        <v>91</v>
      </c>
      <c r="BO101" s="56">
        <f ca="1">SUM(BO93)</f>
        <v>5</v>
      </c>
      <c r="BP101" s="56">
        <f ca="1">SUM(BP93)</f>
        <v>7</v>
      </c>
      <c r="BQ101" s="55">
        <f ca="1">SUM(BQ93)</f>
        <v>12</v>
      </c>
      <c r="BR101" s="54">
        <f t="shared" ca="1" si="38"/>
        <v>0.05</v>
      </c>
    </row>
    <row r="102" spans="2:70" ht="13.5" customHeight="1" outlineLevel="1">
      <c r="B102" s="53">
        <v>29</v>
      </c>
      <c r="C102" s="52"/>
      <c r="D102" s="52" t="str">
        <f t="shared" ca="1" si="36"/>
        <v>GT</v>
      </c>
      <c r="E102" s="59" t="s">
        <v>339</v>
      </c>
      <c r="F102" s="58"/>
      <c r="G102" s="58"/>
      <c r="H102" s="58" t="s">
        <v>340</v>
      </c>
      <c r="I102" s="52"/>
      <c r="J102" s="52" t="str">
        <f t="shared" ca="1" si="35"/>
        <v>TE</v>
      </c>
      <c r="K102" s="59" t="s">
        <v>341</v>
      </c>
      <c r="L102" s="58"/>
      <c r="M102" s="58"/>
      <c r="N102" s="58" t="s">
        <v>342</v>
      </c>
      <c r="O102" s="52"/>
      <c r="P102" s="52" t="str">
        <f t="shared" ca="1" si="28"/>
        <v>RA</v>
      </c>
      <c r="Q102" s="41"/>
      <c r="R102" s="41"/>
      <c r="S102" s="41"/>
      <c r="T102" s="41"/>
      <c r="U102" s="52"/>
      <c r="V102" s="52" t="str">
        <f t="shared" ca="1" si="37"/>
        <v>GT</v>
      </c>
      <c r="W102" s="59" t="s">
        <v>343</v>
      </c>
      <c r="X102" s="58"/>
      <c r="Y102" s="58"/>
      <c r="Z102" s="58" t="s">
        <v>344</v>
      </c>
      <c r="AA102" s="52"/>
      <c r="AB102" s="52" t="str">
        <f t="shared" ca="1" si="30"/>
        <v>RA</v>
      </c>
      <c r="AC102" s="72" t="s">
        <v>345</v>
      </c>
      <c r="AD102" s="36"/>
      <c r="AE102" s="36"/>
      <c r="AF102" s="36" t="s">
        <v>346</v>
      </c>
      <c r="AG102" s="52"/>
      <c r="AH102" s="52"/>
      <c r="AI102" s="52" t="str">
        <f t="shared" ca="1" si="31"/>
        <v>GT</v>
      </c>
      <c r="AJ102" s="59" t="s">
        <v>347</v>
      </c>
      <c r="AK102" s="58"/>
      <c r="AL102" s="58"/>
      <c r="AM102" s="58" t="s">
        <v>348</v>
      </c>
      <c r="AN102" s="52"/>
      <c r="AO102" s="52" t="str">
        <f t="shared" ca="1" si="32"/>
        <v>GT</v>
      </c>
      <c r="AP102" s="59" t="s">
        <v>349</v>
      </c>
      <c r="AQ102" s="58"/>
      <c r="AR102" s="58"/>
      <c r="AS102" s="58" t="s">
        <v>350</v>
      </c>
      <c r="AT102" s="52"/>
      <c r="AU102" s="52" t="str">
        <f t="shared" ca="1" si="33"/>
        <v>EK</v>
      </c>
      <c r="AV102" s="118" t="s">
        <v>353</v>
      </c>
      <c r="AW102" s="117"/>
      <c r="AX102" s="117"/>
      <c r="AY102" s="117" t="s">
        <v>409</v>
      </c>
      <c r="AZ102" s="52"/>
      <c r="BB102" s="51">
        <v>29</v>
      </c>
      <c r="BM102" s="51">
        <v>29</v>
      </c>
      <c r="BN102" s="57" t="s">
        <v>95</v>
      </c>
      <c r="BO102" s="56">
        <f ca="1">SUM(BO90:BO92)</f>
        <v>14</v>
      </c>
      <c r="BP102" s="56">
        <f ca="1">SUM(BP90:BP92)</f>
        <v>9</v>
      </c>
      <c r="BQ102" s="55">
        <f ca="1">SUM(BQ90:BQ92)</f>
        <v>23</v>
      </c>
      <c r="BR102" s="54">
        <f t="shared" ca="1" si="38"/>
        <v>9.583333333333334E-2</v>
      </c>
    </row>
    <row r="103" spans="2:70" ht="13.5" customHeight="1" outlineLevel="1">
      <c r="B103" s="53">
        <v>30</v>
      </c>
      <c r="C103" s="52"/>
      <c r="D103" s="52" t="str">
        <f t="shared" ca="1" si="36"/>
        <v>GT</v>
      </c>
      <c r="E103" s="55">
        <v>2</v>
      </c>
      <c r="F103" s="55">
        <v>0</v>
      </c>
      <c r="G103" s="55" t="s">
        <v>121</v>
      </c>
      <c r="H103" s="55">
        <v>2</v>
      </c>
      <c r="I103" s="52"/>
      <c r="J103" s="52" t="str">
        <f t="shared" ca="1" si="35"/>
        <v>TE</v>
      </c>
      <c r="K103" s="55">
        <v>0</v>
      </c>
      <c r="L103" s="55">
        <v>2</v>
      </c>
      <c r="M103" s="55" t="s">
        <v>121</v>
      </c>
      <c r="N103" s="55">
        <v>2</v>
      </c>
      <c r="O103" s="52"/>
      <c r="P103" s="52" t="str">
        <f t="shared" ca="1" si="28"/>
        <v>RA</v>
      </c>
      <c r="Q103" s="41"/>
      <c r="R103" s="41"/>
      <c r="S103" s="41"/>
      <c r="T103" s="41"/>
      <c r="U103" s="52"/>
      <c r="V103" s="52" t="str">
        <f t="shared" ca="1" si="37"/>
        <v>GT</v>
      </c>
      <c r="W103" s="55">
        <v>2</v>
      </c>
      <c r="X103" s="55">
        <v>0</v>
      </c>
      <c r="Y103" s="55" t="s">
        <v>121</v>
      </c>
      <c r="Z103" s="55">
        <v>2</v>
      </c>
      <c r="AA103" s="52"/>
      <c r="AB103" s="52" t="str">
        <f t="shared" ca="1" si="30"/>
        <v>RA</v>
      </c>
      <c r="AC103" s="41">
        <v>0</v>
      </c>
      <c r="AD103" s="41">
        <v>2</v>
      </c>
      <c r="AE103" s="41" t="s">
        <v>121</v>
      </c>
      <c r="AF103" s="41">
        <v>2</v>
      </c>
      <c r="AG103" s="52"/>
      <c r="AH103" s="52"/>
      <c r="AI103" s="52" t="str">
        <f t="shared" ca="1" si="31"/>
        <v>GT</v>
      </c>
      <c r="AJ103" s="55">
        <v>2</v>
      </c>
      <c r="AK103" s="55">
        <v>0</v>
      </c>
      <c r="AL103" s="55" t="s">
        <v>121</v>
      </c>
      <c r="AM103" s="55">
        <v>2</v>
      </c>
      <c r="AN103" s="52"/>
      <c r="AO103" s="52" t="str">
        <f t="shared" ca="1" si="32"/>
        <v>GT</v>
      </c>
      <c r="AP103" s="55">
        <v>2</v>
      </c>
      <c r="AQ103" s="55">
        <v>0</v>
      </c>
      <c r="AR103" s="55" t="s">
        <v>121</v>
      </c>
      <c r="AS103" s="55">
        <v>2</v>
      </c>
      <c r="AT103" s="52"/>
      <c r="AU103" s="52" t="str">
        <f t="shared" ca="1" si="33"/>
        <v>EK</v>
      </c>
      <c r="AV103" s="116">
        <v>2</v>
      </c>
      <c r="AW103" s="116">
        <v>0</v>
      </c>
      <c r="AX103" s="116" t="s">
        <v>31</v>
      </c>
      <c r="AY103" s="116">
        <v>2</v>
      </c>
      <c r="AZ103" s="52"/>
      <c r="BB103" s="51">
        <v>30</v>
      </c>
      <c r="BM103" s="51">
        <v>30</v>
      </c>
      <c r="BN103" s="50" t="s">
        <v>96</v>
      </c>
      <c r="BO103" s="49">
        <f ca="1">SUM(BO97:BO102)</f>
        <v>120</v>
      </c>
      <c r="BP103" s="49">
        <f ca="1">SUM(BP97:BP102)</f>
        <v>120</v>
      </c>
      <c r="BQ103" s="48">
        <f ca="1">SUM(BQ97:BQ102)</f>
        <v>240</v>
      </c>
      <c r="BR103" s="47">
        <f t="shared" ca="1" si="38"/>
        <v>1</v>
      </c>
    </row>
    <row r="104" spans="2:70" ht="13.5" customHeight="1" outlineLevel="1" collapsed="1">
      <c r="E104" s="46" t="s">
        <v>97</v>
      </c>
      <c r="F104" s="46" t="s">
        <v>98</v>
      </c>
      <c r="G104" s="46" t="s">
        <v>99</v>
      </c>
      <c r="H104" s="46" t="s">
        <v>100</v>
      </c>
      <c r="K104" s="46" t="s">
        <v>97</v>
      </c>
      <c r="L104" s="46" t="s">
        <v>98</v>
      </c>
      <c r="M104" s="46" t="s">
        <v>99</v>
      </c>
      <c r="N104" s="46" t="s">
        <v>100</v>
      </c>
      <c r="Q104" s="46" t="s">
        <v>97</v>
      </c>
      <c r="R104" s="46" t="s">
        <v>98</v>
      </c>
      <c r="S104" s="46" t="s">
        <v>99</v>
      </c>
      <c r="T104" s="46" t="s">
        <v>100</v>
      </c>
      <c r="W104" s="46" t="s">
        <v>97</v>
      </c>
      <c r="X104" s="46" t="s">
        <v>98</v>
      </c>
      <c r="Y104" s="46" t="s">
        <v>99</v>
      </c>
      <c r="Z104" s="46" t="s">
        <v>100</v>
      </c>
      <c r="AC104" s="46" t="s">
        <v>97</v>
      </c>
      <c r="AD104" s="46" t="s">
        <v>98</v>
      </c>
      <c r="AE104" s="46" t="s">
        <v>99</v>
      </c>
      <c r="AF104" s="46" t="s">
        <v>100</v>
      </c>
      <c r="AJ104" s="46" t="s">
        <v>97</v>
      </c>
      <c r="AK104" s="46" t="s">
        <v>98</v>
      </c>
      <c r="AL104" s="46" t="s">
        <v>99</v>
      </c>
      <c r="AM104" s="46" t="s">
        <v>100</v>
      </c>
      <c r="AP104" s="46" t="s">
        <v>97</v>
      </c>
      <c r="AQ104" s="46" t="s">
        <v>98</v>
      </c>
      <c r="AR104" s="46" t="s">
        <v>99</v>
      </c>
      <c r="AS104" s="46" t="s">
        <v>100</v>
      </c>
      <c r="AV104" s="46" t="s">
        <v>97</v>
      </c>
      <c r="AW104" s="46" t="s">
        <v>98</v>
      </c>
      <c r="AX104" s="46" t="s">
        <v>99</v>
      </c>
      <c r="AY104" s="46" t="s">
        <v>100</v>
      </c>
      <c r="BN104" s="45" t="s">
        <v>101</v>
      </c>
      <c r="BO104" s="44"/>
      <c r="BP104" s="44"/>
      <c r="BQ104" s="38">
        <f>SUM(E105,K105,Q105,W105,AC105,AJ105,AP105,AV105,BB105,BH105)</f>
        <v>103</v>
      </c>
      <c r="BR104" s="1">
        <f t="shared" si="38"/>
        <v>0.42916666666666664</v>
      </c>
    </row>
    <row r="105" spans="2:70" ht="13.5" customHeight="1" outlineLevel="1">
      <c r="E105" s="38">
        <f>SUM(E73:E104)</f>
        <v>15</v>
      </c>
      <c r="F105" s="38">
        <f>SUM(F73:F104)</f>
        <v>15</v>
      </c>
      <c r="G105" s="38" t="str">
        <f>COUNTIF(G73:G104,"v")&amp;"+"&amp;COUNTIF(G73:G104,"sz")</f>
        <v>4+0</v>
      </c>
      <c r="H105" s="38">
        <f>SUM(H73:H104)</f>
        <v>30</v>
      </c>
      <c r="K105" s="38">
        <f>SUM(K73:K104)</f>
        <v>11</v>
      </c>
      <c r="L105" s="38">
        <f>SUM(L73:L104)</f>
        <v>19</v>
      </c>
      <c r="M105" s="38" t="str">
        <f>COUNTIF(M73:M104,"v")&amp;"+"&amp;COUNTIF(M73:M104,"sz")</f>
        <v>4+0</v>
      </c>
      <c r="N105" s="38">
        <f>SUM(N73:N104)</f>
        <v>30</v>
      </c>
      <c r="Q105" s="38">
        <f>SUM(Q73:Q104)</f>
        <v>13</v>
      </c>
      <c r="R105" s="38">
        <f>SUM(R73:R104)</f>
        <v>17</v>
      </c>
      <c r="S105" s="38" t="str">
        <f>COUNTIF(S73:S104,"v")&amp;"+"&amp;COUNTIF(S73:S104,"sz")</f>
        <v>4+0</v>
      </c>
      <c r="T105" s="38">
        <f>SUM(T73:T104)</f>
        <v>30</v>
      </c>
      <c r="W105" s="38">
        <f>SUM(W73:W104)</f>
        <v>15</v>
      </c>
      <c r="X105" s="38">
        <f>SUM(X73:X104)</f>
        <v>15</v>
      </c>
      <c r="Y105" s="38" t="str">
        <f>COUNTIF(Y73:Y104,"v")&amp;"+"&amp;COUNTIF(Y73:Y104,"sz")</f>
        <v>3+1</v>
      </c>
      <c r="Z105" s="38">
        <f>SUM(Z73:Z104)</f>
        <v>30</v>
      </c>
      <c r="AC105" s="38">
        <f>SUM(AC73:AC104)</f>
        <v>15</v>
      </c>
      <c r="AD105" s="38">
        <f>SUM(AD73:AD104)</f>
        <v>15</v>
      </c>
      <c r="AE105" s="38" t="str">
        <f>COUNTIF(AE73:AE104,"v")&amp;"+"&amp;COUNTIF(AE73:AE104,"sz")</f>
        <v>2+2</v>
      </c>
      <c r="AF105" s="38">
        <f>SUM(AF73:AF104)</f>
        <v>30</v>
      </c>
      <c r="AJ105" s="38">
        <f>SUM(AJ73:AJ104)</f>
        <v>14</v>
      </c>
      <c r="AK105" s="38">
        <f>SUM(AK73:AK104)</f>
        <v>15</v>
      </c>
      <c r="AL105" s="38" t="str">
        <f>COUNTIF(AL73:AL104,"v")&amp;"+"&amp;COUNTIF(AL73:AL104,"sz")</f>
        <v>5+0</v>
      </c>
      <c r="AM105" s="38">
        <f>SUM(AM73:AM104)</f>
        <v>29</v>
      </c>
      <c r="AP105" s="38">
        <f>SUM(AP73:AP104)</f>
        <v>12</v>
      </c>
      <c r="AQ105" s="38">
        <f>SUM(AQ73:AQ104)</f>
        <v>11</v>
      </c>
      <c r="AR105" s="38" t="str">
        <f>COUNTIF(AR73:AR104,"v")&amp;"+"&amp;COUNTIF(AR73:AR104,"sz")</f>
        <v>4+0</v>
      </c>
      <c r="AS105" s="38">
        <f>SUM(AS73:AS104)</f>
        <v>25</v>
      </c>
      <c r="AV105" s="38">
        <f>SUM(AV73:AV104)</f>
        <v>8</v>
      </c>
      <c r="AW105" s="38">
        <f>SUM(AW73:AW104)</f>
        <v>16</v>
      </c>
      <c r="AX105" s="38" t="str">
        <f>COUNTIF(AX73:AX104,"v")&amp;"+"&amp;COUNTIF(AX73:AX104,"sz")</f>
        <v>3+0</v>
      </c>
      <c r="AY105" s="38">
        <f>SUM(AY73:AY104)</f>
        <v>24</v>
      </c>
      <c r="BN105" s="45" t="s">
        <v>102</v>
      </c>
      <c r="BO105" s="44"/>
      <c r="BP105" s="44"/>
      <c r="BQ105" s="38">
        <f>SUM(F105,L105,R105,X105,AD105,AK105,AQ105,AW105,BC105,BI105)</f>
        <v>123</v>
      </c>
      <c r="BR105" s="1">
        <f t="shared" si="38"/>
        <v>0.51249999999999996</v>
      </c>
    </row>
    <row r="106" spans="2:70" ht="13.5" customHeight="1"/>
    <row r="107" spans="2:70" ht="12" customHeight="1"/>
    <row r="108" spans="2:70" ht="12" customHeight="1"/>
    <row r="109" spans="2:70" ht="12" customHeight="1"/>
    <row r="110" spans="2:70" ht="12" customHeight="1"/>
    <row r="111" spans="2:70" ht="12" customHeight="1"/>
    <row r="112" spans="2:70" ht="12" customHeight="1"/>
    <row r="113" ht="12" customHeight="1"/>
  </sheetData>
  <printOptions horizontalCentered="1"/>
  <pageMargins left="0.19685039370078741" right="0.19685039370078741" top="1.1811023622047245" bottom="0.39370078740157483" header="0.59055118110236227" footer="0.39370078740157483"/>
  <pageSetup paperSize="9" scale="80" fitToHeight="0" orientation="landscape" horizontalDpi="300" verticalDpi="300" r:id="rId1"/>
  <headerFooter scaleWithDoc="0" alignWithMargins="0">
    <oddHeader xml:space="preserve">&amp;L &amp;G&amp;C&amp;"+,Félkövér"&amp;12Budapesti Műszaki és Gazdaságtudományi Egyetem
Építészmérnöki Kar • &amp;A&amp;R&amp;6&amp;F </oddHeader>
  </headerFooter>
  <rowBreaks count="2" manualBreakCount="2">
    <brk id="36" max="16383" man="1"/>
    <brk id="71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D59C2-B823-44A0-BC08-3DD6646B4256}">
  <dimension ref="A1:AA303"/>
  <sheetViews>
    <sheetView tabSelected="1" topLeftCell="A235" zoomScale="80" zoomScaleNormal="80" workbookViewId="0">
      <selection activeCell="C268" sqref="C268"/>
    </sheetView>
  </sheetViews>
  <sheetFormatPr baseColWidth="10" defaultColWidth="48.796875" defaultRowHeight="13" outlineLevelRow="1" outlineLevelCol="1"/>
  <cols>
    <col min="1" max="1" width="1" customWidth="1" collapsed="1"/>
    <col min="2" max="2" width="3.3984375" hidden="1" customWidth="1" outlineLevel="1"/>
    <col min="3" max="3" width="8.19921875" customWidth="1" collapsed="1"/>
    <col min="4" max="5" width="3.796875" customWidth="1"/>
    <col min="6" max="6" width="8.3984375" customWidth="1"/>
    <col min="7" max="7" width="1" customWidth="1"/>
    <col min="8" max="8" width="0.19921875" customWidth="1" outlineLevel="1"/>
    <col min="9" max="9" width="8.796875" customWidth="1"/>
    <col min="10" max="11" width="3.796875" customWidth="1"/>
    <col min="12" max="12" width="8.3984375" customWidth="1"/>
    <col min="13" max="13" width="1" customWidth="1" collapsed="1"/>
    <col min="14" max="14" width="3.3984375" hidden="1" customWidth="1" outlineLevel="1"/>
    <col min="15" max="15" width="9.3984375" customWidth="1" collapsed="1"/>
    <col min="16" max="17" width="3.796875" customWidth="1"/>
    <col min="18" max="18" width="5.796875" customWidth="1"/>
    <col min="19" max="19" width="1" customWidth="1" collapsed="1"/>
    <col min="20" max="20" width="3.3984375" hidden="1" customWidth="1" outlineLevel="1"/>
    <col min="21" max="21" width="11.3984375" customWidth="1" collapsed="1"/>
    <col min="22" max="23" width="3.796875" customWidth="1"/>
    <col min="24" max="24" width="7.796875" customWidth="1"/>
    <col min="25" max="25" width="1" customWidth="1"/>
    <col min="26" max="26" width="3.796875" customWidth="1"/>
    <col min="27" max="27" width="19.19921875" customWidth="1"/>
  </cols>
  <sheetData>
    <row r="1" spans="1:26" ht="25" customHeight="1">
      <c r="X1" s="3"/>
    </row>
    <row r="2" spans="1:26" ht="25" customHeight="1">
      <c r="R2" t="s">
        <v>410</v>
      </c>
      <c r="W2" s="188"/>
    </row>
    <row r="4" spans="1:26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"/>
      <c r="Z4" s="27"/>
    </row>
    <row r="5" spans="1:26" ht="11.25" customHeight="1" thickBot="1">
      <c r="A5" s="2" t="s">
        <v>412</v>
      </c>
      <c r="B5" s="24"/>
      <c r="C5" s="24" t="s">
        <v>459</v>
      </c>
      <c r="D5" s="24"/>
      <c r="E5" s="24"/>
      <c r="F5" s="24"/>
      <c r="G5" s="2" t="s">
        <v>412</v>
      </c>
      <c r="H5" s="25"/>
      <c r="I5" s="25" t="s">
        <v>460</v>
      </c>
      <c r="J5" s="25"/>
      <c r="K5" s="25"/>
      <c r="L5" s="25"/>
      <c r="M5" s="2" t="s">
        <v>412</v>
      </c>
      <c r="N5" s="24"/>
      <c r="O5" s="24" t="s">
        <v>461</v>
      </c>
      <c r="P5" s="24"/>
      <c r="Q5" s="24"/>
      <c r="R5" s="24"/>
      <c r="S5" s="2" t="s">
        <v>412</v>
      </c>
      <c r="T5" s="25"/>
      <c r="U5" s="25" t="s">
        <v>462</v>
      </c>
      <c r="V5" s="25"/>
      <c r="W5" s="25"/>
      <c r="X5" s="25"/>
      <c r="Y5" s="2"/>
      <c r="Z5" s="27"/>
    </row>
    <row r="6" spans="1:26" ht="11.25" customHeight="1" outlineLevel="1" thickBot="1">
      <c r="A6" s="180" t="s">
        <v>412</v>
      </c>
      <c r="B6" s="31" t="str">
        <f t="shared" ref="B6:B35" ca="1" si="0">IF(OR(LEN(F:F)&lt;3,ISBLANK(F:F)),OFFSET(B6,-1,0),LEFT(F:F,4))</f>
        <v>VT_</v>
      </c>
      <c r="C6" s="210" t="s">
        <v>415</v>
      </c>
      <c r="D6" s="210"/>
      <c r="E6" s="210"/>
      <c r="F6" s="211" t="s">
        <v>416</v>
      </c>
      <c r="G6" s="180" t="s">
        <v>412</v>
      </c>
      <c r="H6" s="31" t="str">
        <f t="shared" ref="H6:H35" ca="1" si="1">IF(OR(LEN(L:L)&lt;3,ISBLANK(L:L)),OFFSET(H6,-1,0),LEFT(L:L,4))</f>
        <v>KV.M</v>
      </c>
      <c r="I6" s="205" t="s">
        <v>423</v>
      </c>
      <c r="J6" s="205"/>
      <c r="K6" s="205"/>
      <c r="L6" s="206" t="s">
        <v>424</v>
      </c>
      <c r="M6" s="207" t="s">
        <v>412</v>
      </c>
      <c r="N6" s="208" t="str">
        <f t="shared" ref="N6:N35" ca="1" si="2">IF(OR(LEN(R:R)&lt;3,ISBLANK(R:R)),OFFSET(N6,-1,0),LEFT(R:R,4))</f>
        <v>KV.M</v>
      </c>
      <c r="O6" s="205" t="s">
        <v>423</v>
      </c>
      <c r="P6" s="205"/>
      <c r="Q6" s="205"/>
      <c r="R6" s="206" t="s">
        <v>424</v>
      </c>
      <c r="S6" s="2" t="s">
        <v>412</v>
      </c>
      <c r="T6" s="31" t="str">
        <f t="shared" ref="T6:T35" ca="1" si="3">IF(OR(LEN(X:X)&lt;3,ISBLANK(X:X)),OFFSET(T6,-1,0),LEFT(X:X,4))</f>
        <v>VT_</v>
      </c>
      <c r="U6" s="182" t="s">
        <v>415</v>
      </c>
      <c r="V6" s="182"/>
      <c r="W6" s="182"/>
      <c r="X6" s="183" t="s">
        <v>416</v>
      </c>
      <c r="Y6" s="2"/>
      <c r="Z6" s="27">
        <v>1</v>
      </c>
    </row>
    <row r="7" spans="1:26" ht="11.25" customHeight="1" outlineLevel="1" thickBot="1">
      <c r="A7" s="180" t="s">
        <v>412</v>
      </c>
      <c r="B7" s="31" t="str">
        <f t="shared" ca="1" si="0"/>
        <v>VT_</v>
      </c>
      <c r="C7" s="184" t="s">
        <v>428</v>
      </c>
      <c r="D7" s="184" t="s">
        <v>428</v>
      </c>
      <c r="E7" s="184" t="s">
        <v>428</v>
      </c>
      <c r="F7" s="184">
        <v>2</v>
      </c>
      <c r="G7" s="209" t="s">
        <v>412</v>
      </c>
      <c r="H7" s="31" t="str">
        <f t="shared" ca="1" si="1"/>
        <v>KV.M</v>
      </c>
      <c r="I7" s="208">
        <v>1</v>
      </c>
      <c r="J7" s="208">
        <v>1</v>
      </c>
      <c r="K7" s="208" t="s">
        <v>121</v>
      </c>
      <c r="L7" s="208">
        <v>2</v>
      </c>
      <c r="M7" s="207" t="s">
        <v>412</v>
      </c>
      <c r="N7" s="208" t="str">
        <f t="shared" ca="1" si="2"/>
        <v>KV.M</v>
      </c>
      <c r="O7" s="208">
        <v>1</v>
      </c>
      <c r="P7" s="208">
        <v>1</v>
      </c>
      <c r="Q7" s="208" t="s">
        <v>121</v>
      </c>
      <c r="R7" s="208">
        <v>2</v>
      </c>
      <c r="S7" s="2" t="s">
        <v>412</v>
      </c>
      <c r="T7" s="31" t="str">
        <f t="shared" ca="1" si="3"/>
        <v>KV.K</v>
      </c>
      <c r="U7" s="185" t="s">
        <v>423</v>
      </c>
      <c r="V7" s="185"/>
      <c r="W7" s="185"/>
      <c r="X7" s="186" t="s">
        <v>426</v>
      </c>
      <c r="Y7" s="2"/>
      <c r="Z7" s="27">
        <v>2</v>
      </c>
    </row>
    <row r="8" spans="1:26" ht="11.25" customHeight="1" outlineLevel="1">
      <c r="A8" s="180" t="s">
        <v>412</v>
      </c>
      <c r="B8" s="31" t="str">
        <f t="shared" ca="1" si="0"/>
        <v>EOK</v>
      </c>
      <c r="C8" s="212" t="s">
        <v>468</v>
      </c>
      <c r="D8" s="6"/>
      <c r="E8" s="7"/>
      <c r="F8" s="213" t="s">
        <v>467</v>
      </c>
      <c r="G8" s="180" t="s">
        <v>412</v>
      </c>
      <c r="H8" s="31" t="str">
        <f t="shared" ca="1" si="1"/>
        <v>EG.e</v>
      </c>
      <c r="I8" s="198" t="s">
        <v>269</v>
      </c>
      <c r="J8" s="198"/>
      <c r="K8" s="198"/>
      <c r="L8" s="199" t="s">
        <v>421</v>
      </c>
      <c r="M8" s="180" t="s">
        <v>412</v>
      </c>
      <c r="N8" s="31" t="str">
        <f t="shared" ca="1" si="2"/>
        <v>VT_</v>
      </c>
      <c r="O8" s="182" t="s">
        <v>415</v>
      </c>
      <c r="P8" s="182"/>
      <c r="Q8" s="182"/>
      <c r="R8" s="183" t="s">
        <v>416</v>
      </c>
      <c r="S8" s="2" t="s">
        <v>412</v>
      </c>
      <c r="T8" s="31" t="str">
        <f t="shared" ca="1" si="3"/>
        <v>KV.K</v>
      </c>
      <c r="U8" s="187" t="s">
        <v>428</v>
      </c>
      <c r="V8" s="187" t="s">
        <v>428</v>
      </c>
      <c r="W8" s="187" t="s">
        <v>428</v>
      </c>
      <c r="X8" s="187">
        <v>3</v>
      </c>
      <c r="Y8" s="2"/>
      <c r="Z8" s="27">
        <v>3</v>
      </c>
    </row>
    <row r="9" spans="1:26" ht="11.25" customHeight="1" outlineLevel="1" thickBot="1">
      <c r="A9" s="180" t="s">
        <v>412</v>
      </c>
      <c r="B9" s="31" t="str">
        <f t="shared" ca="1" si="0"/>
        <v>EOK</v>
      </c>
      <c r="C9" s="214">
        <v>2</v>
      </c>
      <c r="D9" s="215">
        <v>0</v>
      </c>
      <c r="E9" s="215" t="s">
        <v>121</v>
      </c>
      <c r="F9" s="216">
        <v>2</v>
      </c>
      <c r="G9" s="180" t="s">
        <v>412</v>
      </c>
      <c r="H9" s="31" t="str">
        <f t="shared" ca="1" si="1"/>
        <v>EG.e</v>
      </c>
      <c r="I9" s="200">
        <v>2</v>
      </c>
      <c r="J9" s="200">
        <v>0</v>
      </c>
      <c r="K9" s="200" t="s">
        <v>31</v>
      </c>
      <c r="L9" s="200">
        <v>2</v>
      </c>
      <c r="M9" s="180" t="s">
        <v>412</v>
      </c>
      <c r="N9" s="31" t="str">
        <f t="shared" ca="1" si="2"/>
        <v>VT_</v>
      </c>
      <c r="O9" s="184" t="s">
        <v>428</v>
      </c>
      <c r="P9" s="184" t="s">
        <v>428</v>
      </c>
      <c r="Q9" s="184" t="s">
        <v>428</v>
      </c>
      <c r="R9" s="184">
        <v>2</v>
      </c>
      <c r="S9" s="2" t="s">
        <v>412</v>
      </c>
      <c r="T9" s="31" t="str">
        <f t="shared" ca="1" si="3"/>
        <v>KV.K</v>
      </c>
      <c r="U9" s="187"/>
      <c r="V9" s="187"/>
      <c r="W9" s="187"/>
      <c r="X9" s="187"/>
      <c r="Y9" s="2"/>
      <c r="Z9" s="27">
        <v>4</v>
      </c>
    </row>
    <row r="10" spans="1:26" ht="11.25" customHeight="1" outlineLevel="1" thickBot="1">
      <c r="A10" s="180" t="s">
        <v>412</v>
      </c>
      <c r="B10" s="31" t="str">
        <f t="shared" ca="1" si="0"/>
        <v>EK.m</v>
      </c>
      <c r="C10" s="20" t="s">
        <v>414</v>
      </c>
      <c r="D10" s="20"/>
      <c r="E10" s="20"/>
      <c r="F10" s="21" t="s">
        <v>413</v>
      </c>
      <c r="G10" s="180" t="s">
        <v>412</v>
      </c>
      <c r="H10" s="31" t="str">
        <f t="shared" ca="1" si="1"/>
        <v>VT_</v>
      </c>
      <c r="I10" s="182" t="s">
        <v>415</v>
      </c>
      <c r="J10" s="182"/>
      <c r="K10" s="182"/>
      <c r="L10" s="183" t="s">
        <v>416</v>
      </c>
      <c r="M10" s="180" t="s">
        <v>412</v>
      </c>
      <c r="N10" s="31" t="str">
        <f t="shared" ca="1" si="2"/>
        <v>ET.e</v>
      </c>
      <c r="O10" s="22" t="s">
        <v>304</v>
      </c>
      <c r="P10" s="22"/>
      <c r="Q10" s="23"/>
      <c r="R10" s="23" t="s">
        <v>422</v>
      </c>
      <c r="S10" s="2" t="s">
        <v>412</v>
      </c>
      <c r="T10" s="31" t="str">
        <f t="shared" ca="1" si="3"/>
        <v>TE.k</v>
      </c>
      <c r="U10" s="5" t="s">
        <v>417</v>
      </c>
      <c r="V10" s="5"/>
      <c r="W10" s="5"/>
      <c r="X10" s="30" t="s">
        <v>418</v>
      </c>
      <c r="Y10" s="2"/>
      <c r="Z10" s="27">
        <v>5</v>
      </c>
    </row>
    <row r="11" spans="1:26" ht="11.25" customHeight="1" outlineLevel="1" thickBot="1">
      <c r="A11" s="180" t="s">
        <v>412</v>
      </c>
      <c r="B11" s="31" t="str">
        <f t="shared" ca="1" si="0"/>
        <v>EK.m</v>
      </c>
      <c r="C11" s="11">
        <v>2</v>
      </c>
      <c r="D11" s="11">
        <v>2</v>
      </c>
      <c r="E11" s="11" t="s">
        <v>31</v>
      </c>
      <c r="F11" s="11">
        <v>4</v>
      </c>
      <c r="G11" s="180" t="s">
        <v>412</v>
      </c>
      <c r="H11" s="31" t="str">
        <f t="shared" ca="1" si="1"/>
        <v>ET.t</v>
      </c>
      <c r="I11" s="22" t="s">
        <v>311</v>
      </c>
      <c r="J11" s="22"/>
      <c r="K11" s="23"/>
      <c r="L11" s="23" t="s">
        <v>463</v>
      </c>
      <c r="M11" s="180" t="s">
        <v>412</v>
      </c>
      <c r="N11" s="31" t="str">
        <f t="shared" ca="1" si="2"/>
        <v>ET.e</v>
      </c>
      <c r="O11" s="9">
        <v>2</v>
      </c>
      <c r="P11" s="9">
        <v>0</v>
      </c>
      <c r="Q11" s="9" t="s">
        <v>121</v>
      </c>
      <c r="R11" s="9">
        <v>2</v>
      </c>
      <c r="S11" s="2" t="s">
        <v>412</v>
      </c>
      <c r="T11" s="31" t="str">
        <f t="shared" ca="1" si="3"/>
        <v>TE.k</v>
      </c>
      <c r="U11" s="4">
        <v>0</v>
      </c>
      <c r="V11" s="4">
        <v>26</v>
      </c>
      <c r="W11" s="4" t="s">
        <v>121</v>
      </c>
      <c r="X11" s="4">
        <v>26</v>
      </c>
      <c r="Y11" s="2"/>
      <c r="Z11" s="27">
        <v>6</v>
      </c>
    </row>
    <row r="12" spans="1:26" ht="11.25" customHeight="1" outlineLevel="1">
      <c r="A12" s="180" t="s">
        <v>412</v>
      </c>
      <c r="B12" s="31" t="str">
        <f t="shared" ca="1" si="0"/>
        <v>EK.m</v>
      </c>
      <c r="C12" s="181"/>
      <c r="D12" s="11"/>
      <c r="E12" s="11"/>
      <c r="F12" s="11"/>
      <c r="G12" s="180" t="s">
        <v>412</v>
      </c>
      <c r="H12" s="31" t="str">
        <f t="shared" ca="1" si="1"/>
        <v>ET.t</v>
      </c>
      <c r="I12" s="9">
        <v>2</v>
      </c>
      <c r="J12" s="9">
        <v>1</v>
      </c>
      <c r="K12" s="9" t="s">
        <v>121</v>
      </c>
      <c r="L12" s="9">
        <v>3</v>
      </c>
      <c r="M12" s="180" t="s">
        <v>412</v>
      </c>
      <c r="N12" s="31" t="str">
        <f t="shared" ca="1" si="2"/>
        <v>GTK</v>
      </c>
      <c r="O12" s="6" t="s">
        <v>469</v>
      </c>
      <c r="P12" s="6"/>
      <c r="Q12" s="7"/>
      <c r="R12" s="7" t="s">
        <v>440</v>
      </c>
      <c r="S12" s="2" t="s">
        <v>412</v>
      </c>
      <c r="T12" s="31" t="str">
        <f t="shared" ca="1" si="3"/>
        <v>TE.k</v>
      </c>
      <c r="U12" s="4"/>
      <c r="V12" s="4"/>
      <c r="W12" s="4"/>
      <c r="X12" s="4"/>
      <c r="Y12" s="2"/>
      <c r="Z12" s="27">
        <v>7</v>
      </c>
    </row>
    <row r="13" spans="1:26" ht="11.25" customHeight="1" outlineLevel="1" thickBot="1">
      <c r="A13" s="180" t="s">
        <v>412</v>
      </c>
      <c r="B13" s="31" t="str">
        <f t="shared" ca="1" si="0"/>
        <v>EK.m</v>
      </c>
      <c r="C13" s="11"/>
      <c r="D13" s="11"/>
      <c r="E13" s="11"/>
      <c r="F13" s="11"/>
      <c r="G13" s="180" t="s">
        <v>412</v>
      </c>
      <c r="H13" s="31" t="str">
        <f t="shared" ca="1" si="1"/>
        <v>ET.t</v>
      </c>
      <c r="I13" s="9"/>
      <c r="J13" s="9"/>
      <c r="K13" s="9"/>
      <c r="L13" s="9"/>
      <c r="M13" s="180" t="s">
        <v>412</v>
      </c>
      <c r="N13" s="31" t="str">
        <f t="shared" ca="1" si="2"/>
        <v>GTK</v>
      </c>
      <c r="O13" s="8">
        <v>2</v>
      </c>
      <c r="P13" s="8">
        <v>0</v>
      </c>
      <c r="Q13" s="8" t="s">
        <v>121</v>
      </c>
      <c r="R13" s="8">
        <v>2</v>
      </c>
      <c r="S13" s="2" t="s">
        <v>412</v>
      </c>
      <c r="T13" s="31" t="str">
        <f t="shared" ca="1" si="3"/>
        <v>TE.k</v>
      </c>
      <c r="U13" s="4"/>
      <c r="V13" s="4"/>
      <c r="W13" s="4"/>
      <c r="X13" s="4"/>
      <c r="Y13" s="2"/>
      <c r="Z13" s="27">
        <v>8</v>
      </c>
    </row>
    <row r="14" spans="1:26" ht="11.25" customHeight="1" outlineLevel="1">
      <c r="A14" s="180" t="s">
        <v>412</v>
      </c>
      <c r="B14" s="31" t="str">
        <f t="shared" ca="1" si="0"/>
        <v>AR.r</v>
      </c>
      <c r="C14" s="13" t="s">
        <v>107</v>
      </c>
      <c r="D14" s="13"/>
      <c r="E14" s="14"/>
      <c r="F14" s="14" t="s">
        <v>420</v>
      </c>
      <c r="G14" s="180" t="s">
        <v>412</v>
      </c>
      <c r="H14" s="31" t="str">
        <f t="shared" ca="1" si="1"/>
        <v>ST.μ</v>
      </c>
      <c r="I14" s="195" t="s">
        <v>281</v>
      </c>
      <c r="J14" s="195"/>
      <c r="K14" s="195"/>
      <c r="L14" s="196" t="s">
        <v>425</v>
      </c>
      <c r="M14" s="180" t="s">
        <v>412</v>
      </c>
      <c r="N14" s="31" t="str">
        <f t="shared" ca="1" si="2"/>
        <v>KV.K</v>
      </c>
      <c r="O14" s="185" t="s">
        <v>423</v>
      </c>
      <c r="P14" s="185"/>
      <c r="Q14" s="185"/>
      <c r="R14" s="186" t="s">
        <v>426</v>
      </c>
      <c r="S14" s="2" t="s">
        <v>412</v>
      </c>
      <c r="T14" s="31" t="str">
        <f t="shared" ca="1" si="3"/>
        <v>TE.k</v>
      </c>
      <c r="U14" s="4"/>
      <c r="V14" s="4"/>
      <c r="W14" s="4"/>
      <c r="X14" s="4"/>
      <c r="Y14" s="2"/>
      <c r="Z14" s="27">
        <v>9</v>
      </c>
    </row>
    <row r="15" spans="1:26" ht="11.25" customHeight="1" outlineLevel="1" thickBot="1">
      <c r="A15" s="180" t="s">
        <v>412</v>
      </c>
      <c r="B15" s="31" t="str">
        <f t="shared" ca="1" si="0"/>
        <v>AR.r</v>
      </c>
      <c r="C15" s="15">
        <v>0</v>
      </c>
      <c r="D15" s="15">
        <v>2</v>
      </c>
      <c r="E15" s="15" t="s">
        <v>121</v>
      </c>
      <c r="F15" s="15">
        <v>2</v>
      </c>
      <c r="G15" s="180" t="s">
        <v>412</v>
      </c>
      <c r="H15" s="31" t="str">
        <f t="shared" ca="1" si="1"/>
        <v>ST.μ</v>
      </c>
      <c r="I15" s="197">
        <v>2</v>
      </c>
      <c r="J15" s="197">
        <v>1</v>
      </c>
      <c r="K15" s="197" t="s">
        <v>31</v>
      </c>
      <c r="L15" s="197">
        <v>3</v>
      </c>
      <c r="M15" s="180" t="s">
        <v>412</v>
      </c>
      <c r="N15" s="31" t="str">
        <f t="shared" ca="1" si="2"/>
        <v>KV.K</v>
      </c>
      <c r="O15" s="187" t="s">
        <v>428</v>
      </c>
      <c r="P15" s="187" t="s">
        <v>428</v>
      </c>
      <c r="Q15" s="187" t="s">
        <v>428</v>
      </c>
      <c r="R15" s="187">
        <v>3</v>
      </c>
      <c r="S15" s="2" t="s">
        <v>412</v>
      </c>
      <c r="T15" s="31" t="str">
        <f t="shared" ca="1" si="3"/>
        <v>TE.k</v>
      </c>
      <c r="U15" s="4"/>
      <c r="V15" s="4"/>
      <c r="W15" s="4"/>
      <c r="X15" s="4"/>
      <c r="Y15" s="2"/>
      <c r="Z15" s="27">
        <v>10</v>
      </c>
    </row>
    <row r="16" spans="1:26" ht="11.25" customHeight="1" outlineLevel="1" thickBot="1">
      <c r="A16" s="180" t="s">
        <v>412</v>
      </c>
      <c r="B16" s="31" t="str">
        <f t="shared" ca="1" si="0"/>
        <v>ES.μ</v>
      </c>
      <c r="C16" s="18" t="s">
        <v>471</v>
      </c>
      <c r="D16" s="18"/>
      <c r="E16" s="18"/>
      <c r="F16" s="19" t="s">
        <v>419</v>
      </c>
      <c r="G16" s="180" t="s">
        <v>412</v>
      </c>
      <c r="H16" s="31" t="str">
        <f t="shared" ca="1" si="1"/>
        <v>ST.μ</v>
      </c>
      <c r="I16" s="197"/>
      <c r="J16" s="197"/>
      <c r="K16" s="197"/>
      <c r="L16" s="197"/>
      <c r="M16" s="180" t="s">
        <v>412</v>
      </c>
      <c r="N16" s="31" t="str">
        <f t="shared" ca="1" si="2"/>
        <v>KV.K</v>
      </c>
      <c r="O16" s="187"/>
      <c r="P16" s="187"/>
      <c r="Q16" s="187"/>
      <c r="R16" s="187"/>
      <c r="S16" s="2" t="s">
        <v>412</v>
      </c>
      <c r="T16" s="31" t="str">
        <f t="shared" ca="1" si="3"/>
        <v>TE.k</v>
      </c>
      <c r="U16" s="4"/>
      <c r="V16" s="4"/>
      <c r="W16" s="4"/>
      <c r="X16" s="4"/>
      <c r="Y16" s="2"/>
      <c r="Z16" s="27">
        <v>11</v>
      </c>
    </row>
    <row r="17" spans="1:26" ht="11.25" customHeight="1" outlineLevel="1">
      <c r="A17" s="180" t="s">
        <v>412</v>
      </c>
      <c r="B17" s="31" t="str">
        <f t="shared" ca="1" si="0"/>
        <v>ES.μ</v>
      </c>
      <c r="C17" s="12">
        <v>2</v>
      </c>
      <c r="D17" s="12">
        <v>2</v>
      </c>
      <c r="E17" s="12" t="s">
        <v>121</v>
      </c>
      <c r="F17" s="12">
        <v>4</v>
      </c>
      <c r="G17" s="180" t="s">
        <v>412</v>
      </c>
      <c r="H17" s="31" t="str">
        <f t="shared" ca="1" si="1"/>
        <v>TE.e</v>
      </c>
      <c r="I17" s="5" t="s">
        <v>257</v>
      </c>
      <c r="J17" s="5"/>
      <c r="K17" s="5"/>
      <c r="L17" s="30" t="s">
        <v>470</v>
      </c>
      <c r="M17" s="180" t="s">
        <v>412</v>
      </c>
      <c r="N17" s="31" t="str">
        <f t="shared" ca="1" si="2"/>
        <v>KV.K</v>
      </c>
      <c r="O17" s="204" t="s">
        <v>427</v>
      </c>
      <c r="P17" s="204"/>
      <c r="Q17" s="204"/>
      <c r="R17" s="204" t="s">
        <v>426</v>
      </c>
      <c r="S17" s="2" t="s">
        <v>412</v>
      </c>
      <c r="T17" s="31" t="str">
        <f t="shared" ca="1" si="3"/>
        <v>TE.k</v>
      </c>
      <c r="U17" s="4"/>
      <c r="V17" s="4"/>
      <c r="W17" s="4"/>
      <c r="X17" s="4"/>
      <c r="Y17" s="2"/>
      <c r="Z17" s="27">
        <v>12</v>
      </c>
    </row>
    <row r="18" spans="1:26" ht="11.25" customHeight="1" outlineLevel="1">
      <c r="A18" s="180" t="s">
        <v>412</v>
      </c>
      <c r="B18" s="31" t="str">
        <f t="shared" ca="1" si="0"/>
        <v>ES.μ</v>
      </c>
      <c r="C18" s="12"/>
      <c r="D18" s="12"/>
      <c r="E18" s="12"/>
      <c r="F18" s="12"/>
      <c r="G18" s="180" t="s">
        <v>412</v>
      </c>
      <c r="H18" s="31" t="str">
        <f t="shared" ca="1" si="1"/>
        <v>TE.e</v>
      </c>
      <c r="I18" s="4">
        <v>2</v>
      </c>
      <c r="J18" s="4">
        <v>1</v>
      </c>
      <c r="K18" s="4" t="s">
        <v>31</v>
      </c>
      <c r="L18" s="4">
        <v>3</v>
      </c>
      <c r="M18" s="180" t="s">
        <v>412</v>
      </c>
      <c r="N18" s="31" t="str">
        <f t="shared" ca="1" si="2"/>
        <v>KV.K</v>
      </c>
      <c r="O18" s="204">
        <v>1</v>
      </c>
      <c r="P18" s="204">
        <v>2</v>
      </c>
      <c r="Q18" s="204" t="s">
        <v>121</v>
      </c>
      <c r="R18" s="204">
        <v>3</v>
      </c>
      <c r="S18" s="2" t="s">
        <v>412</v>
      </c>
      <c r="T18" s="31" t="str">
        <f t="shared" ca="1" si="3"/>
        <v>TE.k</v>
      </c>
      <c r="U18" s="4"/>
      <c r="V18" s="4"/>
      <c r="W18" s="4"/>
      <c r="X18" s="4"/>
      <c r="Y18" s="2"/>
      <c r="Z18" s="27">
        <v>13</v>
      </c>
    </row>
    <row r="19" spans="1:26" ht="11.25" customHeight="1" outlineLevel="1">
      <c r="A19" s="180" t="s">
        <v>412</v>
      </c>
      <c r="B19" s="31" t="str">
        <f t="shared" ca="1" si="0"/>
        <v>ES.μ</v>
      </c>
      <c r="C19" s="12"/>
      <c r="D19" s="12"/>
      <c r="E19" s="12"/>
      <c r="F19" s="12"/>
      <c r="G19" s="180" t="s">
        <v>412</v>
      </c>
      <c r="H19" s="31" t="str">
        <f t="shared" ca="1" si="1"/>
        <v>TE.e</v>
      </c>
      <c r="I19" s="4"/>
      <c r="J19" s="4"/>
      <c r="K19" s="4"/>
      <c r="L19" s="4"/>
      <c r="M19" s="180" t="s">
        <v>412</v>
      </c>
      <c r="N19" s="31" t="str">
        <f t="shared" ca="1" si="2"/>
        <v>KV.K</v>
      </c>
      <c r="O19" s="204"/>
      <c r="P19" s="204"/>
      <c r="Q19" s="204"/>
      <c r="R19" s="204"/>
      <c r="S19" s="2" t="s">
        <v>412</v>
      </c>
      <c r="T19" s="31" t="str">
        <f t="shared" ca="1" si="3"/>
        <v>TE.k</v>
      </c>
      <c r="U19" s="4"/>
      <c r="V19" s="4"/>
      <c r="W19" s="4"/>
      <c r="X19" s="4"/>
      <c r="Y19" s="2"/>
      <c r="Z19" s="27">
        <v>14</v>
      </c>
    </row>
    <row r="20" spans="1:26" ht="11.25" customHeight="1" outlineLevel="1">
      <c r="A20" s="180" t="s">
        <v>412</v>
      </c>
      <c r="B20" s="31" t="str">
        <f t="shared" ca="1" si="0"/>
        <v>KV.K</v>
      </c>
      <c r="C20" s="204" t="s">
        <v>429</v>
      </c>
      <c r="D20" s="204"/>
      <c r="E20" s="204"/>
      <c r="F20" s="204" t="s">
        <v>426</v>
      </c>
      <c r="G20" s="180" t="s">
        <v>412</v>
      </c>
      <c r="H20" s="31" t="str">
        <f t="shared" ca="1" si="1"/>
        <v>KV.K</v>
      </c>
      <c r="I20" s="204" t="s">
        <v>429</v>
      </c>
      <c r="J20" s="204"/>
      <c r="K20" s="204"/>
      <c r="L20" s="204" t="s">
        <v>426</v>
      </c>
      <c r="M20" s="180" t="s">
        <v>412</v>
      </c>
      <c r="N20" s="31" t="str">
        <f t="shared" ca="1" si="2"/>
        <v>KV.K</v>
      </c>
      <c r="O20" s="204" t="s">
        <v>429</v>
      </c>
      <c r="P20" s="204"/>
      <c r="Q20" s="204"/>
      <c r="R20" s="204" t="s">
        <v>426</v>
      </c>
      <c r="S20" s="2" t="s">
        <v>412</v>
      </c>
      <c r="T20" s="31" t="str">
        <f t="shared" ca="1" si="3"/>
        <v>TE.k</v>
      </c>
      <c r="U20" s="4"/>
      <c r="V20" s="4"/>
      <c r="W20" s="4"/>
      <c r="X20" s="4"/>
      <c r="Y20" s="2"/>
      <c r="Z20" s="27">
        <v>15</v>
      </c>
    </row>
    <row r="21" spans="1:26" ht="11.25" customHeight="1" outlineLevel="1">
      <c r="A21" s="180" t="s">
        <v>412</v>
      </c>
      <c r="B21" s="31" t="str">
        <f t="shared" ca="1" si="0"/>
        <v>KV.K</v>
      </c>
      <c r="C21" s="204" t="s">
        <v>428</v>
      </c>
      <c r="D21" s="204" t="s">
        <v>428</v>
      </c>
      <c r="E21" s="204" t="s">
        <v>428</v>
      </c>
      <c r="F21" s="204">
        <v>6</v>
      </c>
      <c r="G21" s="180" t="s">
        <v>412</v>
      </c>
      <c r="H21" s="31" t="str">
        <f t="shared" ca="1" si="1"/>
        <v>KV.K</v>
      </c>
      <c r="I21" s="204" t="s">
        <v>428</v>
      </c>
      <c r="J21" s="204" t="s">
        <v>428</v>
      </c>
      <c r="K21" s="204" t="s">
        <v>428</v>
      </c>
      <c r="L21" s="204">
        <v>6</v>
      </c>
      <c r="M21" s="180"/>
      <c r="N21" s="31" t="str">
        <f t="shared" ca="1" si="2"/>
        <v>KV.K</v>
      </c>
      <c r="O21" s="204" t="s">
        <v>428</v>
      </c>
      <c r="P21" s="204" t="s">
        <v>428</v>
      </c>
      <c r="Q21" s="204" t="s">
        <v>428</v>
      </c>
      <c r="R21" s="204">
        <v>6</v>
      </c>
      <c r="S21" s="2" t="s">
        <v>412</v>
      </c>
      <c r="T21" s="31" t="str">
        <f t="shared" ca="1" si="3"/>
        <v>TE.k</v>
      </c>
      <c r="U21" s="4"/>
      <c r="V21" s="4"/>
      <c r="W21" s="4"/>
      <c r="X21" s="4"/>
      <c r="Y21" s="2"/>
      <c r="Z21" s="27">
        <v>16</v>
      </c>
    </row>
    <row r="22" spans="1:26" ht="11.25" customHeight="1" outlineLevel="1">
      <c r="A22" s="180" t="s">
        <v>412</v>
      </c>
      <c r="B22" s="31" t="str">
        <f t="shared" ca="1" si="0"/>
        <v>KV.K</v>
      </c>
      <c r="C22" s="204"/>
      <c r="D22" s="204"/>
      <c r="E22" s="204"/>
      <c r="F22" s="204"/>
      <c r="G22" s="180" t="s">
        <v>412</v>
      </c>
      <c r="H22" s="31" t="str">
        <f t="shared" ca="1" si="1"/>
        <v>KV.K</v>
      </c>
      <c r="I22" s="204"/>
      <c r="J22" s="204"/>
      <c r="K22" s="204"/>
      <c r="L22" s="204"/>
      <c r="M22" s="180" t="s">
        <v>412</v>
      </c>
      <c r="N22" s="31" t="str">
        <f t="shared" ca="1" si="2"/>
        <v>KV.K</v>
      </c>
      <c r="O22" s="204"/>
      <c r="P22" s="204"/>
      <c r="Q22" s="204"/>
      <c r="R22" s="204"/>
      <c r="S22" s="2" t="s">
        <v>412</v>
      </c>
      <c r="T22" s="31" t="str">
        <f t="shared" ca="1" si="3"/>
        <v>TE.k</v>
      </c>
      <c r="U22" s="4"/>
      <c r="V22" s="4"/>
      <c r="W22" s="4"/>
      <c r="X22" s="4"/>
      <c r="Y22" s="2"/>
      <c r="Z22" s="27">
        <v>17</v>
      </c>
    </row>
    <row r="23" spans="1:26" ht="11.25" customHeight="1" outlineLevel="1">
      <c r="A23" s="180" t="s">
        <v>412</v>
      </c>
      <c r="B23" s="31" t="str">
        <f t="shared" ca="1" si="0"/>
        <v>KV.K</v>
      </c>
      <c r="C23" s="204"/>
      <c r="D23" s="204"/>
      <c r="E23" s="204"/>
      <c r="F23" s="204"/>
      <c r="G23" s="180" t="s">
        <v>412</v>
      </c>
      <c r="H23" s="31" t="str">
        <f t="shared" ca="1" si="1"/>
        <v>KV.K</v>
      </c>
      <c r="I23" s="204"/>
      <c r="J23" s="204"/>
      <c r="K23" s="204"/>
      <c r="L23" s="204"/>
      <c r="M23" s="180" t="s">
        <v>412</v>
      </c>
      <c r="N23" s="31" t="str">
        <f t="shared" ca="1" si="2"/>
        <v>KV.K</v>
      </c>
      <c r="O23" s="204"/>
      <c r="P23" s="204"/>
      <c r="Q23" s="204"/>
      <c r="R23" s="204"/>
      <c r="S23" s="2" t="s">
        <v>412</v>
      </c>
      <c r="T23" s="31" t="str">
        <f t="shared" ca="1" si="3"/>
        <v>TE.k</v>
      </c>
      <c r="U23" s="4"/>
      <c r="V23" s="4"/>
      <c r="W23" s="4"/>
      <c r="X23" s="4"/>
      <c r="Y23" s="2"/>
      <c r="Z23" s="27">
        <v>18</v>
      </c>
    </row>
    <row r="24" spans="1:26" ht="11.25" customHeight="1" outlineLevel="1">
      <c r="A24" s="180" t="s">
        <v>412</v>
      </c>
      <c r="B24" s="31" t="str">
        <f t="shared" ca="1" si="0"/>
        <v>KV.K</v>
      </c>
      <c r="C24" s="204"/>
      <c r="D24" s="204"/>
      <c r="E24" s="204"/>
      <c r="F24" s="204"/>
      <c r="G24" s="180" t="s">
        <v>412</v>
      </c>
      <c r="H24" s="31" t="str">
        <f t="shared" ca="1" si="1"/>
        <v>KV.K</v>
      </c>
      <c r="I24" s="204"/>
      <c r="J24" s="204"/>
      <c r="K24" s="204"/>
      <c r="L24" s="204"/>
      <c r="M24" s="180" t="s">
        <v>412</v>
      </c>
      <c r="N24" s="31" t="str">
        <f t="shared" ca="1" si="2"/>
        <v>KV.K</v>
      </c>
      <c r="O24" s="204"/>
      <c r="P24" s="204"/>
      <c r="Q24" s="204"/>
      <c r="R24" s="204"/>
      <c r="S24" s="2" t="s">
        <v>412</v>
      </c>
      <c r="T24" s="31" t="str">
        <f t="shared" ca="1" si="3"/>
        <v>ST.μ</v>
      </c>
      <c r="U24" s="4"/>
      <c r="V24" s="4"/>
      <c r="W24" s="4"/>
      <c r="X24" s="4" t="s">
        <v>425</v>
      </c>
      <c r="Y24" s="2"/>
      <c r="Z24" s="27">
        <v>19</v>
      </c>
    </row>
    <row r="25" spans="1:26" ht="11.25" customHeight="1" outlineLevel="1" thickBot="1">
      <c r="A25" s="180" t="s">
        <v>412</v>
      </c>
      <c r="B25" s="31" t="str">
        <f t="shared" ca="1" si="0"/>
        <v>KV.K</v>
      </c>
      <c r="C25" s="204"/>
      <c r="D25" s="204"/>
      <c r="E25" s="204"/>
      <c r="F25" s="204"/>
      <c r="G25" s="180" t="s">
        <v>412</v>
      </c>
      <c r="H25" s="31" t="str">
        <f t="shared" ca="1" si="1"/>
        <v>KV.K</v>
      </c>
      <c r="I25" s="204"/>
      <c r="J25" s="204"/>
      <c r="K25" s="204"/>
      <c r="L25" s="204"/>
      <c r="M25" s="180" t="s">
        <v>412</v>
      </c>
      <c r="N25" s="31" t="str">
        <f t="shared" ca="1" si="2"/>
        <v>KV.K</v>
      </c>
      <c r="O25" s="204"/>
      <c r="P25" s="204"/>
      <c r="Q25" s="204"/>
      <c r="R25" s="204"/>
      <c r="S25" s="2" t="s">
        <v>412</v>
      </c>
      <c r="T25" s="31" t="str">
        <f t="shared" ca="1" si="3"/>
        <v>ST.μ</v>
      </c>
      <c r="U25" s="4"/>
      <c r="V25" s="4"/>
      <c r="W25" s="4"/>
      <c r="X25" s="4"/>
      <c r="Y25" s="2"/>
      <c r="Z25" s="27">
        <v>20</v>
      </c>
    </row>
    <row r="26" spans="1:26" ht="11.25" customHeight="1" outlineLevel="1">
      <c r="A26" s="180" t="s">
        <v>412</v>
      </c>
      <c r="B26" s="31" t="str">
        <f t="shared" ca="1" si="0"/>
        <v>SP.k</v>
      </c>
      <c r="C26" s="204" t="s">
        <v>454</v>
      </c>
      <c r="D26" s="204"/>
      <c r="E26" s="204"/>
      <c r="F26" s="204" t="s">
        <v>455</v>
      </c>
      <c r="G26" s="180" t="s">
        <v>412</v>
      </c>
      <c r="H26" s="31" t="str">
        <f t="shared" ca="1" si="1"/>
        <v>TE.k</v>
      </c>
      <c r="I26" s="5" t="s">
        <v>208</v>
      </c>
      <c r="J26" s="5"/>
      <c r="K26" s="5"/>
      <c r="L26" s="30" t="s">
        <v>418</v>
      </c>
      <c r="M26" s="180" t="s">
        <v>412</v>
      </c>
      <c r="N26" s="31" t="str">
        <f t="shared" ca="1" si="2"/>
        <v>TE.k</v>
      </c>
      <c r="O26" s="5" t="s">
        <v>210</v>
      </c>
      <c r="P26" s="5"/>
      <c r="Q26" s="5"/>
      <c r="R26" s="30" t="s">
        <v>418</v>
      </c>
      <c r="S26" s="2" t="s">
        <v>412</v>
      </c>
      <c r="T26" s="31" t="str">
        <f t="shared" ca="1" si="3"/>
        <v>ST.μ</v>
      </c>
      <c r="U26" s="4"/>
      <c r="V26" s="4"/>
      <c r="W26" s="4"/>
      <c r="X26" s="4"/>
      <c r="Y26" s="2"/>
      <c r="Z26" s="27">
        <v>21</v>
      </c>
    </row>
    <row r="27" spans="1:26" ht="11.25" customHeight="1" outlineLevel="1">
      <c r="A27" s="180" t="s">
        <v>412</v>
      </c>
      <c r="B27" s="31" t="str">
        <f t="shared" ca="1" si="0"/>
        <v>SP.k</v>
      </c>
      <c r="C27" s="204">
        <v>0</v>
      </c>
      <c r="D27" s="204">
        <v>4</v>
      </c>
      <c r="E27" s="204" t="s">
        <v>121</v>
      </c>
      <c r="F27" s="204">
        <v>4</v>
      </c>
      <c r="G27" s="180" t="s">
        <v>412</v>
      </c>
      <c r="H27" s="31" t="str">
        <f t="shared" ca="1" si="1"/>
        <v>TE.k</v>
      </c>
      <c r="I27" s="4">
        <v>0</v>
      </c>
      <c r="J27" s="4">
        <v>10</v>
      </c>
      <c r="K27" s="4" t="s">
        <v>121</v>
      </c>
      <c r="L27" s="4">
        <v>10</v>
      </c>
      <c r="M27" s="180" t="s">
        <v>412</v>
      </c>
      <c r="N27" s="31" t="str">
        <f t="shared" ca="1" si="2"/>
        <v>TE.k</v>
      </c>
      <c r="O27" s="4">
        <v>0</v>
      </c>
      <c r="P27" s="4">
        <v>10</v>
      </c>
      <c r="Q27" s="4" t="s">
        <v>121</v>
      </c>
      <c r="R27" s="4">
        <v>10</v>
      </c>
      <c r="S27" s="2" t="s">
        <v>412</v>
      </c>
      <c r="T27" s="31" t="str">
        <f t="shared" ca="1" si="3"/>
        <v>ES.μ</v>
      </c>
      <c r="U27" s="4"/>
      <c r="V27" s="4"/>
      <c r="W27" s="4"/>
      <c r="X27" s="4" t="s">
        <v>419</v>
      </c>
      <c r="Y27" s="2"/>
      <c r="Z27" s="27">
        <v>22</v>
      </c>
    </row>
    <row r="28" spans="1:26" ht="11.25" customHeight="1" outlineLevel="1">
      <c r="A28" s="180" t="s">
        <v>412</v>
      </c>
      <c r="B28" s="31" t="str">
        <f t="shared" ca="1" si="0"/>
        <v>SP.k</v>
      </c>
      <c r="C28" s="204"/>
      <c r="D28" s="204"/>
      <c r="E28" s="204"/>
      <c r="F28" s="204"/>
      <c r="G28" s="180" t="s">
        <v>412</v>
      </c>
      <c r="H28" s="31" t="str">
        <f t="shared" ca="1" si="1"/>
        <v>TE.k</v>
      </c>
      <c r="I28" s="4"/>
      <c r="J28" s="4"/>
      <c r="K28" s="4"/>
      <c r="L28" s="4"/>
      <c r="M28" s="180" t="s">
        <v>412</v>
      </c>
      <c r="N28" s="31" t="str">
        <f t="shared" ca="1" si="2"/>
        <v>TE.k</v>
      </c>
      <c r="O28" s="4"/>
      <c r="P28" s="4"/>
      <c r="Q28" s="4"/>
      <c r="R28" s="4"/>
      <c r="S28" s="2" t="s">
        <v>412</v>
      </c>
      <c r="T28" s="31" t="str">
        <f t="shared" ca="1" si="3"/>
        <v>ES.μ</v>
      </c>
      <c r="U28" s="4"/>
      <c r="V28" s="4"/>
      <c r="W28" s="4"/>
      <c r="X28" s="4"/>
      <c r="Y28" s="2"/>
      <c r="Z28" s="27">
        <v>23</v>
      </c>
    </row>
    <row r="29" spans="1:26" ht="11.25" customHeight="1" outlineLevel="1" thickBot="1">
      <c r="A29" s="180" t="s">
        <v>412</v>
      </c>
      <c r="B29" s="31" t="str">
        <f t="shared" ca="1" si="0"/>
        <v>SP.k</v>
      </c>
      <c r="C29" s="204"/>
      <c r="D29" s="204"/>
      <c r="E29" s="204"/>
      <c r="F29" s="204"/>
      <c r="G29" s="180" t="s">
        <v>412</v>
      </c>
      <c r="H29" s="31" t="str">
        <f t="shared" ca="1" si="1"/>
        <v>TE.k</v>
      </c>
      <c r="I29" s="4"/>
      <c r="J29" s="4"/>
      <c r="K29" s="4"/>
      <c r="L29" s="4"/>
      <c r="M29" s="180" t="s">
        <v>412</v>
      </c>
      <c r="N29" s="31" t="str">
        <f t="shared" ca="1" si="2"/>
        <v>TE.k</v>
      </c>
      <c r="O29" s="4"/>
      <c r="P29" s="4"/>
      <c r="Q29" s="4"/>
      <c r="R29" s="4"/>
      <c r="S29" s="2" t="s">
        <v>412</v>
      </c>
      <c r="T29" s="31" t="str">
        <f t="shared" ca="1" si="3"/>
        <v>ES.μ</v>
      </c>
      <c r="U29" s="4"/>
      <c r="V29" s="4"/>
      <c r="W29" s="4"/>
      <c r="X29" s="4"/>
      <c r="Y29" s="2"/>
      <c r="Z29" s="27">
        <v>24</v>
      </c>
    </row>
    <row r="30" spans="1:26" ht="11.25" customHeight="1" outlineLevel="1">
      <c r="A30" s="180" t="s">
        <v>412</v>
      </c>
      <c r="B30" s="31" t="str">
        <f t="shared" ca="1" si="0"/>
        <v>TE.k</v>
      </c>
      <c r="C30" s="5" t="s">
        <v>456</v>
      </c>
      <c r="D30" s="5"/>
      <c r="E30" s="5"/>
      <c r="F30" s="30" t="s">
        <v>418</v>
      </c>
      <c r="G30" s="180" t="s">
        <v>412</v>
      </c>
      <c r="H30" s="31" t="str">
        <f t="shared" ca="1" si="1"/>
        <v>TE.k</v>
      </c>
      <c r="I30" s="4"/>
      <c r="J30" s="4"/>
      <c r="K30" s="4"/>
      <c r="L30" s="4"/>
      <c r="M30" s="180" t="s">
        <v>412</v>
      </c>
      <c r="N30" s="31" t="str">
        <f t="shared" ca="1" si="2"/>
        <v>TE.k</v>
      </c>
      <c r="O30" s="4"/>
      <c r="P30" s="4"/>
      <c r="Q30" s="4"/>
      <c r="R30" s="4"/>
      <c r="S30" s="2" t="s">
        <v>412</v>
      </c>
      <c r="T30" s="31" t="str">
        <f t="shared" ca="1" si="3"/>
        <v>EG.e</v>
      </c>
      <c r="U30" s="4"/>
      <c r="V30" s="4"/>
      <c r="W30" s="4"/>
      <c r="X30" s="4" t="s">
        <v>421</v>
      </c>
      <c r="Y30" s="2"/>
      <c r="Z30" s="27">
        <v>25</v>
      </c>
    </row>
    <row r="31" spans="1:26" ht="11.25" customHeight="1" outlineLevel="1">
      <c r="A31" s="180" t="s">
        <v>412</v>
      </c>
      <c r="B31" s="31" t="str">
        <f t="shared" ca="1" si="0"/>
        <v>TE.k</v>
      </c>
      <c r="C31" s="4">
        <v>0</v>
      </c>
      <c r="D31" s="4">
        <v>6</v>
      </c>
      <c r="E31" s="4" t="s">
        <v>121</v>
      </c>
      <c r="F31" s="4">
        <v>6</v>
      </c>
      <c r="G31" s="180" t="s">
        <v>412</v>
      </c>
      <c r="H31" s="31" t="str">
        <f t="shared" ca="1" si="1"/>
        <v>TE.k</v>
      </c>
      <c r="I31" s="4"/>
      <c r="J31" s="4"/>
      <c r="K31" s="4"/>
      <c r="L31" s="4"/>
      <c r="M31" s="180" t="s">
        <v>412</v>
      </c>
      <c r="N31" s="31" t="str">
        <f t="shared" ca="1" si="2"/>
        <v>TE.k</v>
      </c>
      <c r="O31" s="4"/>
      <c r="P31" s="4"/>
      <c r="Q31" s="4"/>
      <c r="R31" s="4"/>
      <c r="S31" s="2" t="s">
        <v>412</v>
      </c>
      <c r="T31" s="31" t="str">
        <f t="shared" ca="1" si="3"/>
        <v>EG.e</v>
      </c>
      <c r="U31" s="4"/>
      <c r="V31" s="4"/>
      <c r="W31" s="4"/>
      <c r="X31" s="4"/>
      <c r="Y31" s="2"/>
      <c r="Z31" s="27">
        <v>26</v>
      </c>
    </row>
    <row r="32" spans="1:26" ht="11.25" customHeight="1" outlineLevel="1">
      <c r="A32" s="180" t="s">
        <v>412</v>
      </c>
      <c r="B32" s="31" t="str">
        <f t="shared" ca="1" si="0"/>
        <v>TE.k</v>
      </c>
      <c r="C32" s="4"/>
      <c r="D32" s="4"/>
      <c r="E32" s="4"/>
      <c r="F32" s="4"/>
      <c r="G32" s="180" t="s">
        <v>412</v>
      </c>
      <c r="H32" s="31" t="str">
        <f t="shared" ca="1" si="1"/>
        <v>ST.μ</v>
      </c>
      <c r="I32" s="4"/>
      <c r="J32" s="4"/>
      <c r="K32" s="4"/>
      <c r="L32" s="4" t="s">
        <v>425</v>
      </c>
      <c r="M32" s="180" t="s">
        <v>412</v>
      </c>
      <c r="N32" s="31" t="str">
        <f t="shared" ca="1" si="2"/>
        <v>ST.μ</v>
      </c>
      <c r="O32" s="4"/>
      <c r="P32" s="4"/>
      <c r="Q32" s="4"/>
      <c r="R32" s="4" t="s">
        <v>425</v>
      </c>
      <c r="S32" s="2" t="s">
        <v>412</v>
      </c>
      <c r="T32" s="31" t="str">
        <f t="shared" ca="1" si="3"/>
        <v>EG.e</v>
      </c>
      <c r="U32" s="4"/>
      <c r="V32" s="4"/>
      <c r="W32" s="4"/>
      <c r="X32" s="4"/>
      <c r="Y32" s="2"/>
      <c r="Z32" s="27">
        <v>27</v>
      </c>
    </row>
    <row r="33" spans="1:26" ht="11.25" customHeight="1" outlineLevel="1">
      <c r="A33" s="180" t="s">
        <v>412</v>
      </c>
      <c r="B33" s="31" t="str">
        <f t="shared" ca="1" si="0"/>
        <v>TE.k</v>
      </c>
      <c r="C33" s="4"/>
      <c r="D33" s="4"/>
      <c r="E33" s="4"/>
      <c r="F33" s="4"/>
      <c r="G33" s="180" t="s">
        <v>412</v>
      </c>
      <c r="H33" s="31" t="str">
        <f t="shared" ca="1" si="1"/>
        <v>ES.μ</v>
      </c>
      <c r="I33" s="4"/>
      <c r="J33" s="4"/>
      <c r="K33" s="4"/>
      <c r="L33" s="4" t="s">
        <v>419</v>
      </c>
      <c r="M33" s="180" t="s">
        <v>412</v>
      </c>
      <c r="N33" s="31" t="str">
        <f t="shared" ca="1" si="2"/>
        <v>ES.μ</v>
      </c>
      <c r="O33" s="4"/>
      <c r="P33" s="4"/>
      <c r="Q33" s="4"/>
      <c r="R33" s="4" t="s">
        <v>419</v>
      </c>
      <c r="S33" s="2" t="s">
        <v>412</v>
      </c>
      <c r="T33" s="31" t="str">
        <f t="shared" ca="1" si="3"/>
        <v>EK.m</v>
      </c>
      <c r="U33" s="4"/>
      <c r="V33" s="4"/>
      <c r="W33" s="4"/>
      <c r="X33" s="4" t="s">
        <v>413</v>
      </c>
      <c r="Y33" s="2"/>
      <c r="Z33" s="27">
        <v>28</v>
      </c>
    </row>
    <row r="34" spans="1:26" ht="11.25" customHeight="1" outlineLevel="1">
      <c r="A34" s="180" t="s">
        <v>412</v>
      </c>
      <c r="B34" s="31" t="str">
        <f t="shared" ca="1" si="0"/>
        <v>TE.k</v>
      </c>
      <c r="C34" s="4"/>
      <c r="D34" s="4"/>
      <c r="E34" s="4"/>
      <c r="F34" s="4"/>
      <c r="G34" s="180" t="s">
        <v>412</v>
      </c>
      <c r="H34" s="31" t="str">
        <f t="shared" ca="1" si="1"/>
        <v>EG.e</v>
      </c>
      <c r="I34" s="4"/>
      <c r="J34" s="4"/>
      <c r="K34" s="4"/>
      <c r="L34" s="4" t="s">
        <v>421</v>
      </c>
      <c r="M34" s="180" t="s">
        <v>412</v>
      </c>
      <c r="N34" s="31" t="str">
        <f t="shared" ca="1" si="2"/>
        <v>EG.e</v>
      </c>
      <c r="O34" s="4" t="s">
        <v>457</v>
      </c>
      <c r="P34" s="4"/>
      <c r="Q34" s="4" t="s">
        <v>46</v>
      </c>
      <c r="R34" s="4" t="s">
        <v>421</v>
      </c>
      <c r="S34" s="2" t="s">
        <v>412</v>
      </c>
      <c r="T34" s="31" t="str">
        <f t="shared" ca="1" si="3"/>
        <v>EK.m</v>
      </c>
      <c r="U34" s="4"/>
      <c r="V34" s="4"/>
      <c r="W34" s="4"/>
      <c r="X34" s="4"/>
      <c r="Y34" s="2"/>
      <c r="Z34" s="27">
        <v>29</v>
      </c>
    </row>
    <row r="35" spans="1:26" ht="11.25" customHeight="1" outlineLevel="1" thickBot="1">
      <c r="A35" s="180" t="s">
        <v>412</v>
      </c>
      <c r="B35" s="31" t="str">
        <f t="shared" ca="1" si="0"/>
        <v>TE.k</v>
      </c>
      <c r="C35" s="4"/>
      <c r="D35" s="4"/>
      <c r="E35" s="4"/>
      <c r="F35" s="4"/>
      <c r="G35" s="180" t="s">
        <v>412</v>
      </c>
      <c r="H35" s="31" t="str">
        <f t="shared" ca="1" si="1"/>
        <v>EK.m</v>
      </c>
      <c r="I35" s="4" t="s">
        <v>458</v>
      </c>
      <c r="J35" s="4"/>
      <c r="K35" s="4" t="s">
        <v>46</v>
      </c>
      <c r="L35" s="4" t="s">
        <v>413</v>
      </c>
      <c r="M35" s="180" t="s">
        <v>412</v>
      </c>
      <c r="N35" s="31" t="str">
        <f t="shared" ca="1" si="2"/>
        <v>EK.m</v>
      </c>
      <c r="O35" s="4"/>
      <c r="P35" s="4"/>
      <c r="Q35" s="4"/>
      <c r="R35" s="4" t="s">
        <v>413</v>
      </c>
      <c r="S35" s="2" t="s">
        <v>412</v>
      </c>
      <c r="T35" s="31" t="str">
        <f t="shared" ca="1" si="3"/>
        <v>EK.m</v>
      </c>
      <c r="U35" s="4"/>
      <c r="V35" s="4"/>
      <c r="W35" s="4"/>
      <c r="X35" s="4"/>
      <c r="Y35" s="2"/>
      <c r="Z35" s="27">
        <v>30</v>
      </c>
    </row>
    <row r="36" spans="1:26" ht="11.25" customHeight="1">
      <c r="A36" s="2" t="s">
        <v>412</v>
      </c>
      <c r="B36" s="28"/>
      <c r="C36" s="28" t="s">
        <v>97</v>
      </c>
      <c r="D36" s="28" t="s">
        <v>98</v>
      </c>
      <c r="E36" s="28" t="s">
        <v>99</v>
      </c>
      <c r="F36" s="28" t="s">
        <v>100</v>
      </c>
      <c r="G36" s="2" t="s">
        <v>412</v>
      </c>
      <c r="H36" s="28"/>
      <c r="I36" s="28" t="s">
        <v>97</v>
      </c>
      <c r="J36" s="28" t="s">
        <v>98</v>
      </c>
      <c r="K36" s="28" t="s">
        <v>99</v>
      </c>
      <c r="L36" s="28" t="s">
        <v>100</v>
      </c>
      <c r="M36" s="2" t="s">
        <v>412</v>
      </c>
      <c r="N36" s="28"/>
      <c r="O36" s="28" t="s">
        <v>97</v>
      </c>
      <c r="P36" s="28" t="s">
        <v>98</v>
      </c>
      <c r="Q36" s="28" t="s">
        <v>99</v>
      </c>
      <c r="R36" s="28" t="s">
        <v>100</v>
      </c>
      <c r="S36" s="2" t="s">
        <v>412</v>
      </c>
      <c r="T36" s="28"/>
      <c r="U36" s="28" t="s">
        <v>97</v>
      </c>
      <c r="V36" s="28" t="s">
        <v>98</v>
      </c>
      <c r="W36" s="28" t="s">
        <v>99</v>
      </c>
      <c r="X36" s="28" t="s">
        <v>100</v>
      </c>
      <c r="Y36" s="2"/>
      <c r="Z36" s="27"/>
    </row>
    <row r="37" spans="1:26" ht="11.25" customHeight="1">
      <c r="A37" s="2" t="s">
        <v>412</v>
      </c>
      <c r="B37" s="29"/>
      <c r="C37" s="29">
        <f>SUM(C5:C36)</f>
        <v>6</v>
      </c>
      <c r="D37" s="29">
        <f>SUM(D5:D36)</f>
        <v>16</v>
      </c>
      <c r="E37" s="29" t="str">
        <f>COUNTIF(E5:E36,"v")&amp;"+"&amp;COUNTIF(E5:E36,"sz")</f>
        <v>1+0</v>
      </c>
      <c r="F37" s="29">
        <f>SUM(F5:F36)</f>
        <v>30</v>
      </c>
      <c r="G37" s="2" t="s">
        <v>412</v>
      </c>
      <c r="H37" s="29"/>
      <c r="I37" s="29">
        <f>SUM(I5:I36)</f>
        <v>9</v>
      </c>
      <c r="J37" s="29">
        <f>SUM(J5:J36)</f>
        <v>14</v>
      </c>
      <c r="K37" s="29" t="str">
        <f>COUNTIF(K5:K36,"v")&amp;"+"&amp;COUNTIF(K5:K36,"sz")</f>
        <v>3+1</v>
      </c>
      <c r="L37" s="29">
        <f>SUM(L5:L36)</f>
        <v>29</v>
      </c>
      <c r="M37" s="2" t="s">
        <v>412</v>
      </c>
      <c r="N37" s="29"/>
      <c r="O37" s="29">
        <f>SUM(O5:O36)</f>
        <v>6</v>
      </c>
      <c r="P37" s="29">
        <f>SUM(P5:P36)</f>
        <v>13</v>
      </c>
      <c r="Q37" s="29" t="str">
        <f>COUNTIF(Q5:Q36,"v")&amp;"+"&amp;COUNTIF(Q5:Q36,"sz")</f>
        <v>0+1</v>
      </c>
      <c r="R37" s="29">
        <f>SUM(R5:R36)</f>
        <v>30</v>
      </c>
      <c r="S37" s="2" t="s">
        <v>412</v>
      </c>
      <c r="T37" s="29"/>
      <c r="U37" s="29">
        <f>SUM(U5:U36)</f>
        <v>0</v>
      </c>
      <c r="V37" s="29">
        <f>SUM(V5:V36)</f>
        <v>26</v>
      </c>
      <c r="W37" s="29" t="str">
        <f>COUNTIF(W5:W36,"v")&amp;"+"&amp;COUNTIF(W5:W36,"sz")</f>
        <v>0+0</v>
      </c>
      <c r="X37" s="29">
        <f>SUM(X5:X36)</f>
        <v>29</v>
      </c>
      <c r="Y37" s="2"/>
      <c r="Z37" s="27"/>
    </row>
    <row r="38" spans="1:26" ht="11.25" customHeight="1">
      <c r="A38" s="2" t="s">
        <v>412</v>
      </c>
      <c r="B38" s="29"/>
      <c r="C38" s="29">
        <f>C37+D37</f>
        <v>22</v>
      </c>
      <c r="D38" s="29" t="s">
        <v>432</v>
      </c>
      <c r="E38" s="29">
        <f>COUNTIF(E5:E36,"v")+COUNTIF(E5:E36,"f")</f>
        <v>6</v>
      </c>
      <c r="F38" s="29" t="s">
        <v>433</v>
      </c>
      <c r="G38" s="2" t="s">
        <v>412</v>
      </c>
      <c r="H38" s="29"/>
      <c r="I38" s="29">
        <f>I37+J37</f>
        <v>23</v>
      </c>
      <c r="J38" s="29" t="s">
        <v>432</v>
      </c>
      <c r="K38" s="29">
        <f>COUNTIF(K5:K36,"v")+COUNTIF(K5:K36,"f")</f>
        <v>6</v>
      </c>
      <c r="L38" s="29" t="s">
        <v>433</v>
      </c>
      <c r="M38" s="2" t="s">
        <v>412</v>
      </c>
      <c r="N38" s="29"/>
      <c r="O38" s="29">
        <f>O37+P37</f>
        <v>19</v>
      </c>
      <c r="P38" s="29" t="s">
        <v>432</v>
      </c>
      <c r="Q38" s="29">
        <f>COUNTIF(Q5:Q36,"v")+COUNTIF(Q5:Q36,"f")</f>
        <v>5</v>
      </c>
      <c r="R38" s="29" t="s">
        <v>433</v>
      </c>
      <c r="S38" s="2" t="s">
        <v>412</v>
      </c>
      <c r="T38" s="29"/>
      <c r="U38" s="29">
        <f>U37+V37</f>
        <v>26</v>
      </c>
      <c r="V38" s="29" t="s">
        <v>432</v>
      </c>
      <c r="W38" s="29">
        <f>COUNTIF(W5:W36,"v")+COUNTIF(W5:W36,"f")</f>
        <v>1</v>
      </c>
      <c r="X38" s="29" t="s">
        <v>433</v>
      </c>
      <c r="Y38" s="2"/>
      <c r="Z38" s="27"/>
    </row>
    <row r="39" spans="1:26" ht="11.25" customHeight="1">
      <c r="A39" s="32" t="s">
        <v>411</v>
      </c>
      <c r="C39" s="29"/>
      <c r="D39" s="29"/>
      <c r="E39" s="29"/>
      <c r="F39" s="29"/>
      <c r="G39" s="2"/>
      <c r="H39" s="29"/>
      <c r="I39" s="29"/>
      <c r="J39" s="29"/>
      <c r="K39" s="29"/>
      <c r="L39" s="29"/>
      <c r="M39" s="2"/>
      <c r="N39" s="29"/>
      <c r="O39" s="29"/>
      <c r="P39" s="29"/>
      <c r="Q39" s="29"/>
      <c r="R39" s="29"/>
      <c r="S39" s="2"/>
      <c r="T39" s="29"/>
      <c r="U39" s="29"/>
      <c r="V39" s="29"/>
      <c r="W39" s="29"/>
      <c r="X39" s="29"/>
      <c r="Y39" s="2"/>
      <c r="Z39" s="27"/>
    </row>
    <row r="44" spans="1:26" ht="11.25" customHeight="1">
      <c r="B44" s="26"/>
      <c r="C44" s="26" t="s">
        <v>496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"/>
      <c r="Z44" s="27"/>
    </row>
    <row r="45" spans="1:26" ht="11.25" customHeight="1" thickBot="1">
      <c r="B45" s="2" t="s">
        <v>412</v>
      </c>
      <c r="C45" s="24" t="s">
        <v>459</v>
      </c>
      <c r="D45" s="24"/>
      <c r="E45" s="24"/>
      <c r="F45" s="24"/>
      <c r="G45" s="2" t="s">
        <v>412</v>
      </c>
      <c r="H45" s="25"/>
      <c r="I45" s="25" t="s">
        <v>460</v>
      </c>
      <c r="J45" s="25"/>
      <c r="K45" s="25"/>
      <c r="L45" s="25"/>
      <c r="M45" s="2" t="s">
        <v>412</v>
      </c>
      <c r="N45" s="24"/>
      <c r="O45" s="24" t="s">
        <v>461</v>
      </c>
      <c r="P45" s="24"/>
      <c r="Q45" s="24"/>
      <c r="R45" s="24"/>
      <c r="S45" s="2" t="s">
        <v>412</v>
      </c>
      <c r="T45" s="25"/>
      <c r="U45" s="25" t="s">
        <v>462</v>
      </c>
      <c r="V45" s="25"/>
      <c r="W45" s="25"/>
      <c r="X45" s="25"/>
      <c r="Y45" s="2"/>
      <c r="Z45" s="27"/>
    </row>
    <row r="46" spans="1:26" ht="11.25" customHeight="1" thickBot="1">
      <c r="B46" s="180" t="s">
        <v>412</v>
      </c>
      <c r="C46" s="210" t="s">
        <v>415</v>
      </c>
      <c r="D46" s="210"/>
      <c r="E46" s="210"/>
      <c r="F46" s="211" t="s">
        <v>416</v>
      </c>
      <c r="G46" s="180" t="s">
        <v>412</v>
      </c>
      <c r="H46" s="31">
        <f t="shared" ref="H46:H56" ca="1" si="4">IF(OR(LEN(N:N)&lt;3,ISBLANK(N:N)),OFFSET(H46,-1,0),LEFT(N:N,4))</f>
        <v>0</v>
      </c>
      <c r="I46" s="205" t="s">
        <v>423</v>
      </c>
      <c r="J46" s="205"/>
      <c r="K46" s="205"/>
      <c r="L46" s="206" t="s">
        <v>424</v>
      </c>
      <c r="M46" s="180" t="s">
        <v>412</v>
      </c>
      <c r="N46" s="31">
        <f t="shared" ref="N46:N56" ca="1" si="5">IF(OR(LEN(T:T)&lt;3,ISBLANK(T:T)),OFFSET(N46,-1,0),LEFT(T:T,4))</f>
        <v>0</v>
      </c>
      <c r="O46" s="205" t="s">
        <v>423</v>
      </c>
      <c r="P46" s="205"/>
      <c r="Q46" s="205"/>
      <c r="R46" s="206" t="s">
        <v>424</v>
      </c>
      <c r="S46" s="2" t="s">
        <v>412</v>
      </c>
      <c r="T46" s="31">
        <f t="shared" ref="T46:T75" ca="1" si="6">IF(OR(LEN(BF:BF)&lt;3,ISBLANK(BF:BF)),OFFSET(T46,-1,0),LEFT(BF:BF,4))</f>
        <v>0</v>
      </c>
      <c r="U46" s="182" t="s">
        <v>415</v>
      </c>
      <c r="V46" s="182"/>
      <c r="W46" s="182"/>
      <c r="X46" s="183" t="s">
        <v>416</v>
      </c>
      <c r="Y46" s="2"/>
      <c r="Z46" s="27">
        <v>1</v>
      </c>
    </row>
    <row r="47" spans="1:26" ht="11.25" customHeight="1" thickBot="1">
      <c r="B47" s="180" t="s">
        <v>412</v>
      </c>
      <c r="C47" s="184" t="s">
        <v>428</v>
      </c>
      <c r="D47" s="184" t="s">
        <v>428</v>
      </c>
      <c r="E47" s="184" t="s">
        <v>428</v>
      </c>
      <c r="F47" s="184">
        <v>2</v>
      </c>
      <c r="G47" s="180" t="s">
        <v>412</v>
      </c>
      <c r="H47" s="31">
        <f t="shared" ca="1" si="4"/>
        <v>0</v>
      </c>
      <c r="I47" s="208">
        <v>1</v>
      </c>
      <c r="J47" s="208">
        <v>1</v>
      </c>
      <c r="K47" s="208" t="s">
        <v>121</v>
      </c>
      <c r="L47" s="208">
        <v>2</v>
      </c>
      <c r="M47" s="180" t="s">
        <v>412</v>
      </c>
      <c r="N47" s="31">
        <f t="shared" ca="1" si="5"/>
        <v>0</v>
      </c>
      <c r="O47" s="208">
        <v>1</v>
      </c>
      <c r="P47" s="208">
        <v>1</v>
      </c>
      <c r="Q47" s="208" t="s">
        <v>121</v>
      </c>
      <c r="R47" s="208">
        <v>2</v>
      </c>
      <c r="S47" s="2" t="s">
        <v>412</v>
      </c>
      <c r="T47" s="31">
        <f t="shared" ca="1" si="6"/>
        <v>0</v>
      </c>
      <c r="U47" s="185" t="s">
        <v>423</v>
      </c>
      <c r="V47" s="185"/>
      <c r="W47" s="185"/>
      <c r="X47" s="186" t="s">
        <v>426</v>
      </c>
      <c r="Y47" s="2"/>
      <c r="Z47" s="27">
        <v>2</v>
      </c>
    </row>
    <row r="48" spans="1:26" ht="11.25" customHeight="1">
      <c r="B48" s="180" t="s">
        <v>412</v>
      </c>
      <c r="C48" s="212" t="s">
        <v>468</v>
      </c>
      <c r="D48" s="6"/>
      <c r="E48" s="7"/>
      <c r="F48" s="213" t="s">
        <v>467</v>
      </c>
      <c r="G48" s="180" t="s">
        <v>412</v>
      </c>
      <c r="H48" s="31">
        <f t="shared" ca="1" si="4"/>
        <v>0</v>
      </c>
      <c r="I48" s="198" t="s">
        <v>269</v>
      </c>
      <c r="J48" s="198"/>
      <c r="K48" s="198"/>
      <c r="L48" s="199" t="s">
        <v>421</v>
      </c>
      <c r="M48" s="180" t="s">
        <v>412</v>
      </c>
      <c r="N48" s="31">
        <f t="shared" ca="1" si="5"/>
        <v>0</v>
      </c>
      <c r="O48" s="182" t="s">
        <v>415</v>
      </c>
      <c r="P48" s="182"/>
      <c r="Q48" s="182"/>
      <c r="R48" s="183" t="s">
        <v>416</v>
      </c>
      <c r="S48" s="2" t="s">
        <v>412</v>
      </c>
      <c r="T48" s="31">
        <f t="shared" ca="1" si="6"/>
        <v>0</v>
      </c>
      <c r="U48" s="187" t="s">
        <v>428</v>
      </c>
      <c r="V48" s="187" t="s">
        <v>428</v>
      </c>
      <c r="W48" s="187" t="s">
        <v>428</v>
      </c>
      <c r="X48" s="187">
        <v>3</v>
      </c>
      <c r="Y48" s="2"/>
      <c r="Z48" s="27">
        <v>3</v>
      </c>
    </row>
    <row r="49" spans="2:26" ht="11.25" customHeight="1" thickBot="1">
      <c r="B49" s="180" t="s">
        <v>412</v>
      </c>
      <c r="C49" s="214">
        <v>2</v>
      </c>
      <c r="D49" s="215">
        <v>0</v>
      </c>
      <c r="E49" s="215" t="s">
        <v>121</v>
      </c>
      <c r="F49" s="216">
        <v>2</v>
      </c>
      <c r="G49" s="180" t="s">
        <v>412</v>
      </c>
      <c r="H49" s="31">
        <f t="shared" ca="1" si="4"/>
        <v>0</v>
      </c>
      <c r="I49" s="200">
        <v>2</v>
      </c>
      <c r="J49" s="200">
        <v>0</v>
      </c>
      <c r="K49" s="200" t="s">
        <v>31</v>
      </c>
      <c r="L49" s="200">
        <v>2</v>
      </c>
      <c r="M49" s="180" t="s">
        <v>412</v>
      </c>
      <c r="N49" s="31">
        <f t="shared" ca="1" si="5"/>
        <v>0</v>
      </c>
      <c r="O49" s="184" t="s">
        <v>428</v>
      </c>
      <c r="P49" s="184" t="s">
        <v>428</v>
      </c>
      <c r="Q49" s="184" t="s">
        <v>428</v>
      </c>
      <c r="R49" s="184">
        <v>2</v>
      </c>
      <c r="S49" s="2" t="s">
        <v>412</v>
      </c>
      <c r="T49" s="31">
        <f t="shared" ca="1" si="6"/>
        <v>0</v>
      </c>
      <c r="U49" s="187"/>
      <c r="V49" s="187"/>
      <c r="W49" s="187"/>
      <c r="X49" s="187"/>
      <c r="Y49" s="2"/>
      <c r="Z49" s="27">
        <v>4</v>
      </c>
    </row>
    <row r="50" spans="2:26" ht="11.25" customHeight="1" thickBot="1">
      <c r="B50" s="180" t="s">
        <v>412</v>
      </c>
      <c r="C50" s="20" t="s">
        <v>414</v>
      </c>
      <c r="D50" s="20"/>
      <c r="E50" s="20"/>
      <c r="F50" s="21" t="s">
        <v>413</v>
      </c>
      <c r="G50" s="180" t="s">
        <v>412</v>
      </c>
      <c r="H50" s="31">
        <f t="shared" ca="1" si="4"/>
        <v>0</v>
      </c>
      <c r="I50" s="182" t="s">
        <v>415</v>
      </c>
      <c r="J50" s="182"/>
      <c r="K50" s="182"/>
      <c r="L50" s="183" t="s">
        <v>416</v>
      </c>
      <c r="M50" s="180" t="s">
        <v>412</v>
      </c>
      <c r="N50" s="31">
        <f t="shared" ca="1" si="5"/>
        <v>0</v>
      </c>
      <c r="O50" s="22" t="s">
        <v>304</v>
      </c>
      <c r="P50" s="22"/>
      <c r="Q50" s="23"/>
      <c r="R50" s="23" t="s">
        <v>422</v>
      </c>
      <c r="S50" s="2" t="s">
        <v>412</v>
      </c>
      <c r="T50" s="31">
        <f t="shared" ca="1" si="6"/>
        <v>0</v>
      </c>
      <c r="U50" s="5" t="s">
        <v>417</v>
      </c>
      <c r="V50" s="5"/>
      <c r="W50" s="5"/>
      <c r="X50" s="30" t="s">
        <v>418</v>
      </c>
      <c r="Y50" s="2"/>
      <c r="Z50" s="27">
        <v>5</v>
      </c>
    </row>
    <row r="51" spans="2:26" ht="11.25" customHeight="1" thickBot="1">
      <c r="B51" s="180" t="s">
        <v>412</v>
      </c>
      <c r="C51" s="11">
        <v>2</v>
      </c>
      <c r="D51" s="11">
        <v>2</v>
      </c>
      <c r="E51" s="11" t="s">
        <v>31</v>
      </c>
      <c r="F51" s="11">
        <v>4</v>
      </c>
      <c r="G51" s="180" t="s">
        <v>412</v>
      </c>
      <c r="H51" s="31">
        <f t="shared" ca="1" si="4"/>
        <v>0</v>
      </c>
      <c r="I51" s="22" t="s">
        <v>311</v>
      </c>
      <c r="J51" s="22"/>
      <c r="K51" s="23"/>
      <c r="L51" s="23" t="s">
        <v>463</v>
      </c>
      <c r="M51" s="180" t="s">
        <v>412</v>
      </c>
      <c r="N51" s="31">
        <f t="shared" ca="1" si="5"/>
        <v>0</v>
      </c>
      <c r="O51" s="9">
        <v>2</v>
      </c>
      <c r="P51" s="9">
        <v>0</v>
      </c>
      <c r="Q51" s="9" t="s">
        <v>121</v>
      </c>
      <c r="R51" s="9">
        <v>2</v>
      </c>
      <c r="S51" s="2" t="s">
        <v>412</v>
      </c>
      <c r="T51" s="31">
        <f t="shared" ca="1" si="6"/>
        <v>0</v>
      </c>
      <c r="U51" s="4">
        <v>0</v>
      </c>
      <c r="V51" s="4">
        <v>26</v>
      </c>
      <c r="W51" s="4" t="s">
        <v>121</v>
      </c>
      <c r="X51" s="4">
        <v>26</v>
      </c>
      <c r="Y51" s="2"/>
      <c r="Z51" s="27">
        <v>6</v>
      </c>
    </row>
    <row r="52" spans="2:26" ht="11.25" customHeight="1">
      <c r="B52" s="180" t="s">
        <v>412</v>
      </c>
      <c r="C52" s="181"/>
      <c r="D52" s="11"/>
      <c r="E52" s="11"/>
      <c r="F52" s="11"/>
      <c r="G52" s="180" t="s">
        <v>412</v>
      </c>
      <c r="H52" s="31">
        <f t="shared" ca="1" si="4"/>
        <v>0</v>
      </c>
      <c r="I52" s="9">
        <v>2</v>
      </c>
      <c r="J52" s="9">
        <v>1</v>
      </c>
      <c r="K52" s="9" t="s">
        <v>121</v>
      </c>
      <c r="L52" s="9">
        <v>3</v>
      </c>
      <c r="M52" s="180" t="s">
        <v>412</v>
      </c>
      <c r="N52" s="31">
        <f t="shared" ca="1" si="5"/>
        <v>0</v>
      </c>
      <c r="O52" s="6" t="s">
        <v>469</v>
      </c>
      <c r="P52" s="6"/>
      <c r="Q52" s="7"/>
      <c r="R52" s="7" t="s">
        <v>440</v>
      </c>
      <c r="S52" s="2" t="s">
        <v>412</v>
      </c>
      <c r="T52" s="31">
        <f t="shared" ca="1" si="6"/>
        <v>0</v>
      </c>
      <c r="U52" s="4"/>
      <c r="V52" s="4"/>
      <c r="W52" s="4"/>
      <c r="X52" s="4"/>
      <c r="Y52" s="2"/>
      <c r="Z52" s="27">
        <v>7</v>
      </c>
    </row>
    <row r="53" spans="2:26" ht="11.25" customHeight="1" thickBot="1">
      <c r="B53" s="180" t="s">
        <v>412</v>
      </c>
      <c r="C53" s="11"/>
      <c r="D53" s="11"/>
      <c r="E53" s="11"/>
      <c r="F53" s="11"/>
      <c r="G53" s="180" t="s">
        <v>412</v>
      </c>
      <c r="H53" s="31">
        <f t="shared" ca="1" si="4"/>
        <v>0</v>
      </c>
      <c r="I53" s="9"/>
      <c r="J53" s="9"/>
      <c r="K53" s="9"/>
      <c r="L53" s="9"/>
      <c r="M53" s="180" t="s">
        <v>412</v>
      </c>
      <c r="N53" s="31">
        <f t="shared" ca="1" si="5"/>
        <v>0</v>
      </c>
      <c r="O53" s="8">
        <v>2</v>
      </c>
      <c r="P53" s="8">
        <v>0</v>
      </c>
      <c r="Q53" s="8" t="s">
        <v>121</v>
      </c>
      <c r="R53" s="8">
        <v>2</v>
      </c>
      <c r="S53" s="2" t="s">
        <v>412</v>
      </c>
      <c r="T53" s="31">
        <f t="shared" ca="1" si="6"/>
        <v>0</v>
      </c>
      <c r="U53" s="4"/>
      <c r="V53" s="4"/>
      <c r="W53" s="4"/>
      <c r="X53" s="4"/>
      <c r="Y53" s="2"/>
      <c r="Z53" s="27">
        <v>8</v>
      </c>
    </row>
    <row r="54" spans="2:26" ht="11.25" customHeight="1">
      <c r="B54" s="180" t="s">
        <v>412</v>
      </c>
      <c r="C54" s="13" t="s">
        <v>107</v>
      </c>
      <c r="D54" s="13"/>
      <c r="E54" s="14"/>
      <c r="F54" s="14" t="s">
        <v>420</v>
      </c>
      <c r="G54" s="180" t="s">
        <v>412</v>
      </c>
      <c r="H54" s="31">
        <f t="shared" ca="1" si="4"/>
        <v>0</v>
      </c>
      <c r="I54" s="195" t="s">
        <v>281</v>
      </c>
      <c r="J54" s="195"/>
      <c r="K54" s="195"/>
      <c r="L54" s="196" t="s">
        <v>425</v>
      </c>
      <c r="M54" s="180" t="s">
        <v>412</v>
      </c>
      <c r="N54" s="31">
        <f t="shared" ca="1" si="5"/>
        <v>0</v>
      </c>
      <c r="O54" s="185" t="s">
        <v>423</v>
      </c>
      <c r="P54" s="185"/>
      <c r="Q54" s="185"/>
      <c r="R54" s="186" t="s">
        <v>426</v>
      </c>
      <c r="S54" s="2" t="s">
        <v>412</v>
      </c>
      <c r="T54" s="31">
        <f t="shared" ca="1" si="6"/>
        <v>0</v>
      </c>
      <c r="U54" s="4"/>
      <c r="V54" s="4"/>
      <c r="W54" s="4"/>
      <c r="X54" s="4"/>
      <c r="Y54" s="2"/>
      <c r="Z54" s="27">
        <v>9</v>
      </c>
    </row>
    <row r="55" spans="2:26" ht="11.25" customHeight="1" thickBot="1">
      <c r="B55" s="180" t="s">
        <v>412</v>
      </c>
      <c r="C55" s="15">
        <v>0</v>
      </c>
      <c r="D55" s="15">
        <v>2</v>
      </c>
      <c r="E55" s="15" t="s">
        <v>121</v>
      </c>
      <c r="F55" s="15">
        <v>2</v>
      </c>
      <c r="G55" s="180" t="s">
        <v>412</v>
      </c>
      <c r="H55" s="31">
        <f t="shared" ca="1" si="4"/>
        <v>0</v>
      </c>
      <c r="I55" s="197">
        <v>2</v>
      </c>
      <c r="J55" s="197">
        <v>1</v>
      </c>
      <c r="K55" s="197" t="s">
        <v>31</v>
      </c>
      <c r="L55" s="197">
        <v>3</v>
      </c>
      <c r="M55" s="180" t="s">
        <v>412</v>
      </c>
      <c r="N55" s="31">
        <f t="shared" ca="1" si="5"/>
        <v>0</v>
      </c>
      <c r="O55" s="187" t="s">
        <v>428</v>
      </c>
      <c r="P55" s="187" t="s">
        <v>428</v>
      </c>
      <c r="Q55" s="187" t="s">
        <v>428</v>
      </c>
      <c r="R55" s="187">
        <v>3</v>
      </c>
      <c r="S55" s="2" t="s">
        <v>412</v>
      </c>
      <c r="T55" s="31">
        <f t="shared" ca="1" si="6"/>
        <v>0</v>
      </c>
      <c r="U55" s="4"/>
      <c r="V55" s="4"/>
      <c r="W55" s="4"/>
      <c r="X55" s="4"/>
      <c r="Y55" s="2"/>
      <c r="Z55" s="27">
        <v>10</v>
      </c>
    </row>
    <row r="56" spans="2:26" ht="11.25" customHeight="1" thickBot="1">
      <c r="B56" s="180" t="s">
        <v>412</v>
      </c>
      <c r="C56" s="18" t="s">
        <v>471</v>
      </c>
      <c r="D56" s="18"/>
      <c r="E56" s="18"/>
      <c r="F56" s="19" t="s">
        <v>419</v>
      </c>
      <c r="G56" s="180" t="s">
        <v>412</v>
      </c>
      <c r="H56" s="31">
        <f t="shared" ca="1" si="4"/>
        <v>0</v>
      </c>
      <c r="I56" s="197"/>
      <c r="J56" s="197"/>
      <c r="K56" s="197"/>
      <c r="L56" s="197"/>
      <c r="M56" s="180" t="s">
        <v>412</v>
      </c>
      <c r="N56" s="31">
        <f t="shared" ca="1" si="5"/>
        <v>0</v>
      </c>
      <c r="O56" s="187"/>
      <c r="P56" s="187"/>
      <c r="Q56" s="187"/>
      <c r="R56" s="187"/>
      <c r="S56" s="2" t="s">
        <v>412</v>
      </c>
      <c r="T56" s="31">
        <f t="shared" ca="1" si="6"/>
        <v>0</v>
      </c>
      <c r="U56" s="4"/>
      <c r="V56" s="4"/>
      <c r="W56" s="4"/>
      <c r="X56" s="4"/>
      <c r="Y56" s="2"/>
      <c r="Z56" s="27">
        <v>11</v>
      </c>
    </row>
    <row r="57" spans="2:26" ht="11.25" customHeight="1">
      <c r="B57" s="180" t="s">
        <v>412</v>
      </c>
      <c r="C57" s="12">
        <v>2</v>
      </c>
      <c r="D57" s="12">
        <v>2</v>
      </c>
      <c r="E57" s="12" t="s">
        <v>121</v>
      </c>
      <c r="F57" s="12">
        <v>4</v>
      </c>
      <c r="G57" s="180" t="s">
        <v>412</v>
      </c>
      <c r="H57" s="31" t="e">
        <f ca="1">IF(OR(LEN(#REF!)&lt;3,ISBLANK(#REF!)),OFFSET(H57,-1,0),LEFT(#REF!,4))</f>
        <v>#REF!</v>
      </c>
      <c r="I57" s="5" t="s">
        <v>257</v>
      </c>
      <c r="J57" s="5"/>
      <c r="K57" s="5"/>
      <c r="L57" s="30" t="s">
        <v>470</v>
      </c>
      <c r="M57" s="180" t="s">
        <v>412</v>
      </c>
      <c r="N57" s="31">
        <f t="shared" ref="N57:N75" ca="1" si="7">IF(OR(LEN(AZ:AZ)&lt;3,ISBLANK(AZ:AZ)),OFFSET(N57,-1,0),LEFT(AZ:AZ,4))</f>
        <v>0</v>
      </c>
      <c r="O57" s="5" t="s">
        <v>427</v>
      </c>
      <c r="P57" s="5"/>
      <c r="Q57" s="5"/>
      <c r="R57" s="30" t="s">
        <v>426</v>
      </c>
      <c r="S57" s="2" t="s">
        <v>412</v>
      </c>
      <c r="T57" s="31">
        <f t="shared" ca="1" si="6"/>
        <v>0</v>
      </c>
      <c r="U57" s="4"/>
      <c r="V57" s="4"/>
      <c r="W57" s="4"/>
      <c r="X57" s="4"/>
      <c r="Y57" s="2"/>
      <c r="Z57" s="27">
        <v>12</v>
      </c>
    </row>
    <row r="58" spans="2:26" ht="11.25" customHeight="1">
      <c r="B58" s="180" t="s">
        <v>412</v>
      </c>
      <c r="C58" s="12"/>
      <c r="D58" s="12"/>
      <c r="E58" s="12"/>
      <c r="F58" s="12"/>
      <c r="G58" s="180" t="s">
        <v>412</v>
      </c>
      <c r="H58" s="31" t="e">
        <f ca="1">IF(OR(LEN(#REF!)&lt;3,ISBLANK(#REF!)),OFFSET(H58,-1,0),LEFT(#REF!,4))</f>
        <v>#REF!</v>
      </c>
      <c r="I58" s="4">
        <v>2</v>
      </c>
      <c r="J58" s="4">
        <v>1</v>
      </c>
      <c r="K58" s="4" t="s">
        <v>31</v>
      </c>
      <c r="L58" s="4">
        <v>3</v>
      </c>
      <c r="M58" s="180" t="s">
        <v>412</v>
      </c>
      <c r="N58" s="31">
        <f t="shared" ca="1" si="7"/>
        <v>0</v>
      </c>
      <c r="O58" s="4">
        <v>1</v>
      </c>
      <c r="P58" s="4">
        <v>2</v>
      </c>
      <c r="Q58" s="4" t="s">
        <v>121</v>
      </c>
      <c r="R58" s="4">
        <v>3</v>
      </c>
      <c r="S58" s="2" t="s">
        <v>412</v>
      </c>
      <c r="T58" s="31">
        <f t="shared" ca="1" si="6"/>
        <v>0</v>
      </c>
      <c r="U58" s="4"/>
      <c r="V58" s="4"/>
      <c r="W58" s="4"/>
      <c r="X58" s="4"/>
      <c r="Y58" s="2"/>
      <c r="Z58" s="27">
        <v>13</v>
      </c>
    </row>
    <row r="59" spans="2:26" ht="11.25" customHeight="1" thickBot="1">
      <c r="B59" s="180" t="s">
        <v>412</v>
      </c>
      <c r="C59" s="12"/>
      <c r="D59" s="12"/>
      <c r="E59" s="12"/>
      <c r="F59" s="12"/>
      <c r="G59" s="180" t="s">
        <v>412</v>
      </c>
      <c r="H59" s="31" t="e">
        <f ca="1">IF(OR(LEN(#REF!)&lt;3,ISBLANK(#REF!)),OFFSET(H59,-1,0),LEFT(#REF!,4))</f>
        <v>#REF!</v>
      </c>
      <c r="I59" s="4"/>
      <c r="J59" s="4"/>
      <c r="K59" s="4"/>
      <c r="L59" s="4"/>
      <c r="M59" s="180" t="s">
        <v>412</v>
      </c>
      <c r="N59" s="31">
        <f t="shared" ca="1" si="7"/>
        <v>0</v>
      </c>
      <c r="O59" s="4"/>
      <c r="P59" s="4"/>
      <c r="Q59" s="4"/>
      <c r="R59" s="4"/>
      <c r="S59" s="2" t="s">
        <v>412</v>
      </c>
      <c r="T59" s="31">
        <f t="shared" ca="1" si="6"/>
        <v>0</v>
      </c>
      <c r="U59" s="4"/>
      <c r="V59" s="4"/>
      <c r="W59" s="4"/>
      <c r="X59" s="4"/>
      <c r="Y59" s="2"/>
      <c r="Z59" s="27">
        <v>14</v>
      </c>
    </row>
    <row r="60" spans="2:26" ht="11.25" customHeight="1">
      <c r="B60" s="180" t="s">
        <v>412</v>
      </c>
      <c r="C60" s="5" t="s">
        <v>435</v>
      </c>
      <c r="D60" s="5"/>
      <c r="E60" s="5"/>
      <c r="F60" s="30" t="s">
        <v>426</v>
      </c>
      <c r="G60" s="180" t="s">
        <v>412</v>
      </c>
      <c r="H60" s="31" t="e">
        <f ca="1">IF(OR(LEN(#REF!)&lt;3,ISBLANK(#REF!)),OFFSET(H60,-1,0),LEFT(#REF!,4))</f>
        <v>#REF!</v>
      </c>
      <c r="I60" s="5" t="s">
        <v>435</v>
      </c>
      <c r="J60" s="5"/>
      <c r="K60" s="5"/>
      <c r="L60" s="30" t="s">
        <v>426</v>
      </c>
      <c r="M60" s="180" t="s">
        <v>412</v>
      </c>
      <c r="N60" s="31">
        <f t="shared" ca="1" si="7"/>
        <v>0</v>
      </c>
      <c r="O60" s="5" t="s">
        <v>435</v>
      </c>
      <c r="P60" s="5"/>
      <c r="Q60" s="5"/>
      <c r="R60" s="30" t="s">
        <v>426</v>
      </c>
      <c r="S60" s="2" t="s">
        <v>412</v>
      </c>
      <c r="T60" s="31">
        <f t="shared" ca="1" si="6"/>
        <v>0</v>
      </c>
      <c r="U60" s="4"/>
      <c r="V60" s="4"/>
      <c r="W60" s="4"/>
      <c r="X60" s="4"/>
      <c r="Y60" s="2"/>
      <c r="Z60" s="27">
        <v>15</v>
      </c>
    </row>
    <row r="61" spans="2:26" ht="11.25" customHeight="1">
      <c r="B61" s="180" t="s">
        <v>412</v>
      </c>
      <c r="C61" s="4">
        <v>0</v>
      </c>
      <c r="D61" s="4">
        <v>3</v>
      </c>
      <c r="E61" s="4" t="s">
        <v>428</v>
      </c>
      <c r="F61" s="4">
        <v>3</v>
      </c>
      <c r="G61" s="180" t="s">
        <v>412</v>
      </c>
      <c r="H61" s="31" t="e">
        <f ca="1">IF(OR(LEN(#REF!)&lt;3,ISBLANK(#REF!)),OFFSET(H61,-1,0),LEFT(#REF!,4))</f>
        <v>#REF!</v>
      </c>
      <c r="I61" s="4">
        <v>0</v>
      </c>
      <c r="J61" s="4">
        <v>3</v>
      </c>
      <c r="K61" s="4" t="s">
        <v>428</v>
      </c>
      <c r="L61" s="4">
        <v>3</v>
      </c>
      <c r="M61" s="180"/>
      <c r="N61" s="31">
        <f t="shared" ca="1" si="7"/>
        <v>0</v>
      </c>
      <c r="O61" s="4">
        <v>0</v>
      </c>
      <c r="P61" s="4">
        <v>3</v>
      </c>
      <c r="Q61" s="4" t="s">
        <v>428</v>
      </c>
      <c r="R61" s="4">
        <v>3</v>
      </c>
      <c r="S61" s="2" t="s">
        <v>412</v>
      </c>
      <c r="T61" s="31">
        <f t="shared" ca="1" si="6"/>
        <v>0</v>
      </c>
      <c r="U61" s="4"/>
      <c r="V61" s="4"/>
      <c r="W61" s="4"/>
      <c r="X61" s="4"/>
      <c r="Y61" s="2"/>
      <c r="Z61" s="27">
        <v>16</v>
      </c>
    </row>
    <row r="62" spans="2:26" ht="11.25" customHeight="1" thickBot="1">
      <c r="B62" s="180" t="s">
        <v>412</v>
      </c>
      <c r="C62" s="4"/>
      <c r="D62" s="4"/>
      <c r="E62" s="4"/>
      <c r="F62" s="4"/>
      <c r="G62" s="180" t="s">
        <v>412</v>
      </c>
      <c r="H62" s="31" t="e">
        <f ca="1">IF(OR(LEN(#REF!)&lt;3,ISBLANK(#REF!)),OFFSET(H62,-1,0),LEFT(#REF!,4))</f>
        <v>#REF!</v>
      </c>
      <c r="I62" s="4"/>
      <c r="J62" s="4"/>
      <c r="K62" s="4"/>
      <c r="L62" s="4"/>
      <c r="M62" s="180" t="s">
        <v>412</v>
      </c>
      <c r="N62" s="31">
        <f t="shared" ca="1" si="7"/>
        <v>0</v>
      </c>
      <c r="O62" s="4"/>
      <c r="P62" s="4"/>
      <c r="Q62" s="4"/>
      <c r="R62" s="4"/>
      <c r="S62" s="2" t="s">
        <v>412</v>
      </c>
      <c r="T62" s="31">
        <f t="shared" ca="1" si="6"/>
        <v>0</v>
      </c>
      <c r="U62" s="4"/>
      <c r="V62" s="4"/>
      <c r="W62" s="4"/>
      <c r="X62" s="4"/>
      <c r="Y62" s="2"/>
      <c r="Z62" s="27">
        <v>17</v>
      </c>
    </row>
    <row r="63" spans="2:26" ht="11.25" customHeight="1">
      <c r="B63" s="180" t="s">
        <v>412</v>
      </c>
      <c r="C63" s="5" t="s">
        <v>435</v>
      </c>
      <c r="D63" s="5"/>
      <c r="E63" s="5"/>
      <c r="F63" s="30" t="s">
        <v>426</v>
      </c>
      <c r="G63" s="180" t="s">
        <v>412</v>
      </c>
      <c r="H63" s="31" t="e">
        <f ca="1">IF(OR(LEN(#REF!)&lt;3,ISBLANK(#REF!)),OFFSET(H63,-1,0),LEFT(#REF!,4))</f>
        <v>#REF!</v>
      </c>
      <c r="I63" s="5" t="s">
        <v>435</v>
      </c>
      <c r="J63" s="5"/>
      <c r="K63" s="5"/>
      <c r="L63" s="30" t="s">
        <v>426</v>
      </c>
      <c r="M63" s="180" t="s">
        <v>412</v>
      </c>
      <c r="N63" s="31">
        <f t="shared" ca="1" si="7"/>
        <v>0</v>
      </c>
      <c r="O63" s="5" t="s">
        <v>435</v>
      </c>
      <c r="P63" s="5"/>
      <c r="Q63" s="5"/>
      <c r="R63" s="30" t="s">
        <v>426</v>
      </c>
      <c r="S63" s="2" t="s">
        <v>412</v>
      </c>
      <c r="T63" s="31">
        <f t="shared" ca="1" si="6"/>
        <v>0</v>
      </c>
      <c r="U63" s="4"/>
      <c r="V63" s="4"/>
      <c r="W63" s="4"/>
      <c r="X63" s="4"/>
      <c r="Y63" s="2"/>
      <c r="Z63" s="27">
        <v>18</v>
      </c>
    </row>
    <row r="64" spans="2:26" ht="11.25" customHeight="1">
      <c r="B64" s="180" t="s">
        <v>412</v>
      </c>
      <c r="C64" s="4">
        <v>3</v>
      </c>
      <c r="D64" s="4">
        <v>0</v>
      </c>
      <c r="E64" s="4" t="s">
        <v>428</v>
      </c>
      <c r="F64" s="4">
        <v>3</v>
      </c>
      <c r="G64" s="180" t="s">
        <v>412</v>
      </c>
      <c r="H64" s="31" t="e">
        <f ca="1">IF(OR(LEN(#REF!)&lt;3,ISBLANK(#REF!)),OFFSET(H64,-1,0),LEFT(#REF!,4))</f>
        <v>#REF!</v>
      </c>
      <c r="I64" s="4">
        <v>3</v>
      </c>
      <c r="J64" s="4">
        <v>0</v>
      </c>
      <c r="K64" s="4" t="s">
        <v>428</v>
      </c>
      <c r="L64" s="4">
        <v>3</v>
      </c>
      <c r="M64" s="180" t="s">
        <v>412</v>
      </c>
      <c r="N64" s="31">
        <f t="shared" ca="1" si="7"/>
        <v>0</v>
      </c>
      <c r="O64" s="4">
        <v>3</v>
      </c>
      <c r="P64" s="4">
        <v>0</v>
      </c>
      <c r="Q64" s="4" t="s">
        <v>428</v>
      </c>
      <c r="R64" s="4">
        <v>3</v>
      </c>
      <c r="S64" s="2" t="s">
        <v>412</v>
      </c>
      <c r="T64" s="31">
        <f t="shared" ca="1" si="6"/>
        <v>0</v>
      </c>
      <c r="U64" s="4"/>
      <c r="V64" s="4"/>
      <c r="W64" s="4"/>
      <c r="X64" s="4" t="s">
        <v>425</v>
      </c>
      <c r="Y64" s="2"/>
      <c r="Z64" s="27">
        <v>19</v>
      </c>
    </row>
    <row r="65" spans="2:26" ht="11.25" customHeight="1" thickBot="1">
      <c r="B65" s="180" t="s">
        <v>412</v>
      </c>
      <c r="C65" s="4"/>
      <c r="D65" s="4"/>
      <c r="E65" s="4"/>
      <c r="F65" s="4"/>
      <c r="G65" s="180" t="s">
        <v>412</v>
      </c>
      <c r="H65" s="31" t="e">
        <f ca="1">IF(OR(LEN(#REF!)&lt;3,ISBLANK(#REF!)),OFFSET(H65,-1,0),LEFT(#REF!,4))</f>
        <v>#REF!</v>
      </c>
      <c r="I65" s="4"/>
      <c r="J65" s="4"/>
      <c r="K65" s="4"/>
      <c r="L65" s="4"/>
      <c r="M65" s="180" t="s">
        <v>412</v>
      </c>
      <c r="N65" s="31">
        <f t="shared" ca="1" si="7"/>
        <v>0</v>
      </c>
      <c r="O65" s="4"/>
      <c r="P65" s="4"/>
      <c r="Q65" s="4"/>
      <c r="R65" s="4"/>
      <c r="S65" s="2" t="s">
        <v>412</v>
      </c>
      <c r="T65" s="31">
        <f t="shared" ca="1" si="6"/>
        <v>0</v>
      </c>
      <c r="U65" s="4"/>
      <c r="V65" s="4"/>
      <c r="W65" s="4"/>
      <c r="X65" s="4"/>
      <c r="Y65" s="2"/>
      <c r="Z65" s="27">
        <v>20</v>
      </c>
    </row>
    <row r="66" spans="2:26" ht="11.25" customHeight="1">
      <c r="B66" s="180" t="s">
        <v>412</v>
      </c>
      <c r="C66" s="5" t="s">
        <v>454</v>
      </c>
      <c r="D66" s="5"/>
      <c r="E66" s="5"/>
      <c r="F66" s="30" t="s">
        <v>455</v>
      </c>
      <c r="G66" s="180" t="s">
        <v>412</v>
      </c>
      <c r="H66" s="31" t="e">
        <f ca="1">IF(OR(LEN(#REF!)&lt;3,ISBLANK(#REF!)),OFFSET(H66,-1,0),LEFT(#REF!,4))</f>
        <v>#REF!</v>
      </c>
      <c r="I66" s="5" t="s">
        <v>208</v>
      </c>
      <c r="J66" s="5"/>
      <c r="K66" s="5"/>
      <c r="L66" s="30" t="s">
        <v>418</v>
      </c>
      <c r="M66" s="180" t="s">
        <v>412</v>
      </c>
      <c r="N66" s="31">
        <f t="shared" ca="1" si="7"/>
        <v>0</v>
      </c>
      <c r="O66" s="5" t="s">
        <v>210</v>
      </c>
      <c r="P66" s="5"/>
      <c r="Q66" s="5"/>
      <c r="R66" s="30" t="s">
        <v>418</v>
      </c>
      <c r="S66" s="2" t="s">
        <v>412</v>
      </c>
      <c r="T66" s="31">
        <f t="shared" ca="1" si="6"/>
        <v>0</v>
      </c>
      <c r="U66" s="4"/>
      <c r="V66" s="4"/>
      <c r="W66" s="4"/>
      <c r="X66" s="4"/>
      <c r="Y66" s="2"/>
      <c r="Z66" s="27">
        <v>21</v>
      </c>
    </row>
    <row r="67" spans="2:26" ht="11.25" customHeight="1">
      <c r="B67" s="180" t="s">
        <v>412</v>
      </c>
      <c r="C67" s="4">
        <v>0</v>
      </c>
      <c r="D67" s="4">
        <v>4</v>
      </c>
      <c r="E67" s="4" t="s">
        <v>121</v>
      </c>
      <c r="F67" s="4">
        <v>4</v>
      </c>
      <c r="G67" s="180" t="s">
        <v>412</v>
      </c>
      <c r="H67" s="31" t="e">
        <f ca="1">IF(OR(LEN(#REF!)&lt;3,ISBLANK(#REF!)),OFFSET(H67,-1,0),LEFT(#REF!,4))</f>
        <v>#REF!</v>
      </c>
      <c r="I67" s="4">
        <v>0</v>
      </c>
      <c r="J67" s="4">
        <v>10</v>
      </c>
      <c r="K67" s="4" t="s">
        <v>121</v>
      </c>
      <c r="L67" s="4">
        <v>10</v>
      </c>
      <c r="M67" s="180" t="s">
        <v>412</v>
      </c>
      <c r="N67" s="31">
        <f t="shared" ca="1" si="7"/>
        <v>0</v>
      </c>
      <c r="O67" s="4">
        <v>0</v>
      </c>
      <c r="P67" s="4">
        <v>10</v>
      </c>
      <c r="Q67" s="4" t="s">
        <v>121</v>
      </c>
      <c r="R67" s="4">
        <v>10</v>
      </c>
      <c r="S67" s="2" t="s">
        <v>412</v>
      </c>
      <c r="T67" s="31">
        <f t="shared" ca="1" si="6"/>
        <v>0</v>
      </c>
      <c r="U67" s="4"/>
      <c r="V67" s="4"/>
      <c r="W67" s="4"/>
      <c r="X67" s="4" t="s">
        <v>419</v>
      </c>
      <c r="Y67" s="2"/>
      <c r="Z67" s="27">
        <v>22</v>
      </c>
    </row>
    <row r="68" spans="2:26" ht="11.25" customHeight="1">
      <c r="B68" s="180" t="s">
        <v>412</v>
      </c>
      <c r="C68" s="4"/>
      <c r="D68" s="4"/>
      <c r="E68" s="4"/>
      <c r="F68" s="4"/>
      <c r="G68" s="180" t="s">
        <v>412</v>
      </c>
      <c r="H68" s="31" t="e">
        <f ca="1">IF(OR(LEN(#REF!)&lt;3,ISBLANK(#REF!)),OFFSET(H68,-1,0),LEFT(#REF!,4))</f>
        <v>#REF!</v>
      </c>
      <c r="I68" s="4"/>
      <c r="J68" s="4"/>
      <c r="K68" s="4"/>
      <c r="L68" s="4"/>
      <c r="M68" s="180" t="s">
        <v>412</v>
      </c>
      <c r="N68" s="31">
        <f t="shared" ca="1" si="7"/>
        <v>0</v>
      </c>
      <c r="O68" s="4"/>
      <c r="P68" s="4"/>
      <c r="Q68" s="4"/>
      <c r="R68" s="4"/>
      <c r="S68" s="2" t="s">
        <v>412</v>
      </c>
      <c r="T68" s="31">
        <f t="shared" ca="1" si="6"/>
        <v>0</v>
      </c>
      <c r="U68" s="4"/>
      <c r="V68" s="4"/>
      <c r="W68" s="4"/>
      <c r="X68" s="4"/>
      <c r="Y68" s="2"/>
      <c r="Z68" s="27">
        <v>23</v>
      </c>
    </row>
    <row r="69" spans="2:26" ht="11.25" customHeight="1" thickBot="1">
      <c r="B69" s="180" t="s">
        <v>412</v>
      </c>
      <c r="C69" s="4"/>
      <c r="D69" s="4"/>
      <c r="E69" s="4"/>
      <c r="F69" s="4"/>
      <c r="G69" s="180" t="s">
        <v>412</v>
      </c>
      <c r="H69" s="31" t="e">
        <f ca="1">IF(OR(LEN(#REF!)&lt;3,ISBLANK(#REF!)),OFFSET(H69,-1,0),LEFT(#REF!,4))</f>
        <v>#REF!</v>
      </c>
      <c r="I69" s="4"/>
      <c r="J69" s="4"/>
      <c r="K69" s="4"/>
      <c r="L69" s="4"/>
      <c r="M69" s="180" t="s">
        <v>412</v>
      </c>
      <c r="N69" s="31">
        <f t="shared" ca="1" si="7"/>
        <v>0</v>
      </c>
      <c r="O69" s="4"/>
      <c r="P69" s="4"/>
      <c r="Q69" s="4"/>
      <c r="R69" s="4"/>
      <c r="S69" s="2" t="s">
        <v>412</v>
      </c>
      <c r="T69" s="31">
        <f t="shared" ca="1" si="6"/>
        <v>0</v>
      </c>
      <c r="U69" s="4"/>
      <c r="V69" s="4"/>
      <c r="W69" s="4"/>
      <c r="X69" s="4"/>
      <c r="Y69" s="2"/>
      <c r="Z69" s="27">
        <v>24</v>
      </c>
    </row>
    <row r="70" spans="2:26" ht="11.25" customHeight="1">
      <c r="B70" s="180" t="s">
        <v>412</v>
      </c>
      <c r="C70" s="5" t="s">
        <v>456</v>
      </c>
      <c r="D70" s="5"/>
      <c r="E70" s="5"/>
      <c r="F70" s="30" t="s">
        <v>418</v>
      </c>
      <c r="G70" s="180" t="s">
        <v>412</v>
      </c>
      <c r="H70" s="31" t="e">
        <f ca="1">IF(OR(LEN(#REF!)&lt;3,ISBLANK(#REF!)),OFFSET(H70,-1,0),LEFT(#REF!,4))</f>
        <v>#REF!</v>
      </c>
      <c r="I70" s="4"/>
      <c r="J70" s="4"/>
      <c r="K70" s="4"/>
      <c r="L70" s="4"/>
      <c r="M70" s="180" t="s">
        <v>412</v>
      </c>
      <c r="N70" s="31">
        <f t="shared" ca="1" si="7"/>
        <v>0</v>
      </c>
      <c r="O70" s="4"/>
      <c r="P70" s="4"/>
      <c r="Q70" s="4"/>
      <c r="R70" s="4"/>
      <c r="S70" s="2" t="s">
        <v>412</v>
      </c>
      <c r="T70" s="31">
        <f t="shared" ca="1" si="6"/>
        <v>0</v>
      </c>
      <c r="U70" s="4"/>
      <c r="V70" s="4"/>
      <c r="W70" s="4"/>
      <c r="X70" s="4" t="s">
        <v>421</v>
      </c>
      <c r="Y70" s="2"/>
      <c r="Z70" s="27">
        <v>25</v>
      </c>
    </row>
    <row r="71" spans="2:26" ht="11.25" customHeight="1">
      <c r="B71" s="180" t="s">
        <v>412</v>
      </c>
      <c r="C71" s="4">
        <v>0</v>
      </c>
      <c r="D71" s="4">
        <v>6</v>
      </c>
      <c r="E71" s="4" t="s">
        <v>121</v>
      </c>
      <c r="F71" s="4">
        <v>6</v>
      </c>
      <c r="G71" s="180" t="s">
        <v>412</v>
      </c>
      <c r="H71" s="31" t="e">
        <f ca="1">IF(OR(LEN(#REF!)&lt;3,ISBLANK(#REF!)),OFFSET(H71,-1,0),LEFT(#REF!,4))</f>
        <v>#REF!</v>
      </c>
      <c r="I71" s="4"/>
      <c r="J71" s="4"/>
      <c r="K71" s="4"/>
      <c r="L71" s="4"/>
      <c r="M71" s="180" t="s">
        <v>412</v>
      </c>
      <c r="N71" s="31">
        <f t="shared" ca="1" si="7"/>
        <v>0</v>
      </c>
      <c r="O71" s="4"/>
      <c r="P71" s="4"/>
      <c r="Q71" s="4"/>
      <c r="R71" s="4"/>
      <c r="S71" s="2" t="s">
        <v>412</v>
      </c>
      <c r="T71" s="31">
        <f t="shared" ca="1" si="6"/>
        <v>0</v>
      </c>
      <c r="U71" s="4"/>
      <c r="V71" s="4"/>
      <c r="W71" s="4"/>
      <c r="X71" s="4"/>
      <c r="Y71" s="2"/>
      <c r="Z71" s="27">
        <v>26</v>
      </c>
    </row>
    <row r="72" spans="2:26" ht="11.25" customHeight="1">
      <c r="B72" s="180" t="s">
        <v>412</v>
      </c>
      <c r="C72" s="4"/>
      <c r="D72" s="4"/>
      <c r="E72" s="4"/>
      <c r="F72" s="4"/>
      <c r="G72" s="180" t="s">
        <v>412</v>
      </c>
      <c r="H72" s="31" t="e">
        <f ca="1">IF(OR(LEN(#REF!)&lt;3,ISBLANK(#REF!)),OFFSET(H72,-1,0),LEFT(#REF!,4))</f>
        <v>#REF!</v>
      </c>
      <c r="I72" s="4"/>
      <c r="J72" s="4"/>
      <c r="K72" s="4"/>
      <c r="L72" s="4" t="s">
        <v>425</v>
      </c>
      <c r="M72" s="180" t="s">
        <v>412</v>
      </c>
      <c r="N72" s="31">
        <f t="shared" ca="1" si="7"/>
        <v>0</v>
      </c>
      <c r="O72" s="4"/>
      <c r="P72" s="4"/>
      <c r="Q72" s="4"/>
      <c r="R72" s="4" t="s">
        <v>425</v>
      </c>
      <c r="S72" s="2" t="s">
        <v>412</v>
      </c>
      <c r="T72" s="31">
        <f t="shared" ca="1" si="6"/>
        <v>0</v>
      </c>
      <c r="U72" s="4"/>
      <c r="V72" s="4"/>
      <c r="W72" s="4"/>
      <c r="X72" s="4"/>
      <c r="Y72" s="2"/>
      <c r="Z72" s="27">
        <v>27</v>
      </c>
    </row>
    <row r="73" spans="2:26" ht="11.25" customHeight="1">
      <c r="B73" s="180" t="s">
        <v>412</v>
      </c>
      <c r="C73" s="4"/>
      <c r="D73" s="4"/>
      <c r="E73" s="4"/>
      <c r="F73" s="4"/>
      <c r="G73" s="180" t="s">
        <v>412</v>
      </c>
      <c r="H73" s="31" t="e">
        <f ca="1">IF(OR(LEN(#REF!)&lt;3,ISBLANK(#REF!)),OFFSET(H73,-1,0),LEFT(#REF!,4))</f>
        <v>#REF!</v>
      </c>
      <c r="I73" s="4"/>
      <c r="J73" s="4"/>
      <c r="K73" s="4"/>
      <c r="L73" s="4" t="s">
        <v>419</v>
      </c>
      <c r="M73" s="180" t="s">
        <v>412</v>
      </c>
      <c r="N73" s="31">
        <f t="shared" ca="1" si="7"/>
        <v>0</v>
      </c>
      <c r="O73" s="4"/>
      <c r="P73" s="4"/>
      <c r="Q73" s="4"/>
      <c r="R73" s="4" t="s">
        <v>419</v>
      </c>
      <c r="S73" s="2" t="s">
        <v>412</v>
      </c>
      <c r="T73" s="31">
        <f t="shared" ca="1" si="6"/>
        <v>0</v>
      </c>
      <c r="U73" s="4"/>
      <c r="V73" s="4"/>
      <c r="W73" s="4"/>
      <c r="X73" s="4" t="s">
        <v>413</v>
      </c>
      <c r="Y73" s="2"/>
      <c r="Z73" s="27">
        <v>28</v>
      </c>
    </row>
    <row r="74" spans="2:26" ht="11.25" customHeight="1">
      <c r="B74" s="180" t="s">
        <v>412</v>
      </c>
      <c r="C74" s="4"/>
      <c r="D74" s="4"/>
      <c r="E74" s="4"/>
      <c r="F74" s="4"/>
      <c r="G74" s="180" t="s">
        <v>412</v>
      </c>
      <c r="H74" s="31" t="e">
        <f ca="1">IF(OR(LEN(#REF!)&lt;3,ISBLANK(#REF!)),OFFSET(H74,-1,0),LEFT(#REF!,4))</f>
        <v>#REF!</v>
      </c>
      <c r="I74" s="4"/>
      <c r="J74" s="4"/>
      <c r="K74" s="4"/>
      <c r="L74" s="4" t="s">
        <v>421</v>
      </c>
      <c r="M74" s="180" t="s">
        <v>412</v>
      </c>
      <c r="N74" s="31">
        <f t="shared" ca="1" si="7"/>
        <v>0</v>
      </c>
      <c r="O74" s="4" t="s">
        <v>442</v>
      </c>
      <c r="P74" s="4"/>
      <c r="Q74" s="4" t="s">
        <v>46</v>
      </c>
      <c r="R74" s="4" t="s">
        <v>421</v>
      </c>
      <c r="S74" s="2" t="s">
        <v>412</v>
      </c>
      <c r="T74" s="31">
        <f t="shared" ca="1" si="6"/>
        <v>0</v>
      </c>
      <c r="U74" s="4"/>
      <c r="V74" s="4"/>
      <c r="W74" s="4"/>
      <c r="X74" s="4"/>
      <c r="Y74" s="2"/>
      <c r="Z74" s="27">
        <v>29</v>
      </c>
    </row>
    <row r="75" spans="2:26" ht="11.25" customHeight="1" thickBot="1">
      <c r="B75" s="180" t="s">
        <v>412</v>
      </c>
      <c r="C75" s="4"/>
      <c r="D75" s="4"/>
      <c r="E75" s="4"/>
      <c r="F75" s="4"/>
      <c r="G75" s="180" t="s">
        <v>412</v>
      </c>
      <c r="H75" s="31" t="e">
        <f ca="1">IF(OR(LEN(#REF!)&lt;3,ISBLANK(#REF!)),OFFSET(H75,-1,0),LEFT(#REF!,4))</f>
        <v>#REF!</v>
      </c>
      <c r="I75" s="4"/>
      <c r="J75" s="4"/>
      <c r="K75" s="4"/>
      <c r="L75" s="4" t="s">
        <v>413</v>
      </c>
      <c r="M75" s="180" t="s">
        <v>412</v>
      </c>
      <c r="N75" s="31">
        <f t="shared" ca="1" si="7"/>
        <v>0</v>
      </c>
      <c r="O75" s="4"/>
      <c r="P75" s="4"/>
      <c r="Q75" s="4"/>
      <c r="R75" s="4" t="s">
        <v>413</v>
      </c>
      <c r="S75" s="2" t="s">
        <v>412</v>
      </c>
      <c r="T75" s="31">
        <f t="shared" ca="1" si="6"/>
        <v>0</v>
      </c>
      <c r="U75" s="4"/>
      <c r="V75" s="4"/>
      <c r="W75" s="4"/>
      <c r="X75" s="4"/>
      <c r="Y75" s="2"/>
      <c r="Z75" s="27">
        <v>30</v>
      </c>
    </row>
    <row r="76" spans="2:26" ht="11.25" customHeight="1">
      <c r="B76" s="2" t="s">
        <v>412</v>
      </c>
      <c r="C76" s="28" t="s">
        <v>97</v>
      </c>
      <c r="D76" s="28" t="s">
        <v>98</v>
      </c>
      <c r="E76" s="28" t="s">
        <v>99</v>
      </c>
      <c r="F76" s="28" t="s">
        <v>100</v>
      </c>
      <c r="G76" s="2" t="s">
        <v>412</v>
      </c>
      <c r="H76" s="28"/>
      <c r="I76" s="28" t="s">
        <v>97</v>
      </c>
      <c r="J76" s="28" t="s">
        <v>98</v>
      </c>
      <c r="K76" s="28" t="s">
        <v>99</v>
      </c>
      <c r="L76" s="28" t="s">
        <v>100</v>
      </c>
      <c r="M76" s="2" t="s">
        <v>412</v>
      </c>
      <c r="N76" s="28"/>
      <c r="O76" s="28" t="s">
        <v>97</v>
      </c>
      <c r="P76" s="28" t="s">
        <v>98</v>
      </c>
      <c r="Q76" s="28" t="s">
        <v>99</v>
      </c>
      <c r="R76" s="28" t="s">
        <v>100</v>
      </c>
      <c r="S76" s="2" t="s">
        <v>412</v>
      </c>
      <c r="T76" s="28"/>
      <c r="U76" s="28" t="s">
        <v>97</v>
      </c>
      <c r="V76" s="28" t="s">
        <v>98</v>
      </c>
      <c r="W76" s="28" t="s">
        <v>99</v>
      </c>
      <c r="X76" s="28" t="s">
        <v>100</v>
      </c>
      <c r="Y76" s="2"/>
      <c r="Z76" s="27"/>
    </row>
    <row r="77" spans="2:26" ht="11.25" customHeight="1">
      <c r="B77" s="2" t="s">
        <v>412</v>
      </c>
      <c r="C77" s="29">
        <f>SUM(C45:C76)</f>
        <v>9</v>
      </c>
      <c r="D77" s="29">
        <f>SUM(D45:D76)</f>
        <v>19</v>
      </c>
      <c r="E77" s="29" t="str">
        <f>COUNTIF(E45:E76,"v")&amp;"+"&amp;COUNTIF(E45:E76,"sz")</f>
        <v>1+0</v>
      </c>
      <c r="F77" s="29">
        <f>SUM(F45:F76)</f>
        <v>30</v>
      </c>
      <c r="G77" s="2" t="s">
        <v>412</v>
      </c>
      <c r="H77" s="29"/>
      <c r="I77" s="29">
        <f>SUM(I45:I76)</f>
        <v>12</v>
      </c>
      <c r="J77" s="29">
        <f>SUM(J45:J76)</f>
        <v>17</v>
      </c>
      <c r="K77" s="29" t="str">
        <f>COUNTIF(K45:K76,"v")&amp;"+"&amp;COUNTIF(K45:K76,"sz")</f>
        <v>3+0</v>
      </c>
      <c r="L77" s="29">
        <f>SUM(L45:L76)</f>
        <v>29</v>
      </c>
      <c r="M77" s="2" t="s">
        <v>412</v>
      </c>
      <c r="N77" s="29"/>
      <c r="O77" s="29">
        <f>SUM(O45:O76)</f>
        <v>9</v>
      </c>
      <c r="P77" s="29">
        <f>SUM(P45:P76)</f>
        <v>16</v>
      </c>
      <c r="Q77" s="29" t="str">
        <f>COUNTIF(Q45:Q76,"v")&amp;"+"&amp;COUNTIF(Q45:Q76,"sz")</f>
        <v>0+1</v>
      </c>
      <c r="R77" s="29">
        <f>SUM(R45:R76)</f>
        <v>30</v>
      </c>
      <c r="S77" s="2" t="s">
        <v>412</v>
      </c>
      <c r="T77" s="29"/>
      <c r="U77" s="29">
        <f>SUM(U45:U76)</f>
        <v>0</v>
      </c>
      <c r="V77" s="29">
        <f>SUM(V45:V76)</f>
        <v>26</v>
      </c>
      <c r="W77" s="29" t="str">
        <f>COUNTIF(W45:W76,"v")&amp;"+"&amp;COUNTIF(W45:W76,"sz")</f>
        <v>0+0</v>
      </c>
      <c r="X77" s="29">
        <f>SUM(X45:X76)</f>
        <v>29</v>
      </c>
      <c r="Y77" s="2"/>
      <c r="Z77" s="27"/>
    </row>
    <row r="78" spans="2:26" ht="11.25" customHeight="1">
      <c r="B78" s="2" t="s">
        <v>412</v>
      </c>
      <c r="C78" s="29">
        <f>C77+D77</f>
        <v>28</v>
      </c>
      <c r="D78" s="29" t="s">
        <v>432</v>
      </c>
      <c r="E78" s="29">
        <f>COUNTIF(E45:E76,"v")+COUNTIF(E45:E76,"f")</f>
        <v>6</v>
      </c>
      <c r="F78" s="29" t="s">
        <v>433</v>
      </c>
      <c r="G78" s="2" t="s">
        <v>412</v>
      </c>
      <c r="H78" s="29"/>
      <c r="I78" s="29">
        <f>I77+J77</f>
        <v>29</v>
      </c>
      <c r="J78" s="29" t="s">
        <v>432</v>
      </c>
      <c r="K78" s="29">
        <f>COUNTIF(K45:K76,"v")+COUNTIF(K45:K76,"f")</f>
        <v>6</v>
      </c>
      <c r="L78" s="29" t="s">
        <v>433</v>
      </c>
      <c r="M78" s="2" t="s">
        <v>412</v>
      </c>
      <c r="N78" s="29"/>
      <c r="O78" s="29">
        <f>O77+P77</f>
        <v>25</v>
      </c>
      <c r="P78" s="29" t="s">
        <v>432</v>
      </c>
      <c r="Q78" s="29">
        <f>COUNTIF(Q45:Q76,"v")+COUNTIF(Q45:Q76,"f")</f>
        <v>5</v>
      </c>
      <c r="R78" s="29" t="s">
        <v>433</v>
      </c>
      <c r="S78" s="2" t="s">
        <v>412</v>
      </c>
      <c r="T78" s="29"/>
      <c r="U78" s="29">
        <f>U77+V77</f>
        <v>26</v>
      </c>
      <c r="V78" s="29" t="s">
        <v>432</v>
      </c>
      <c r="W78" s="29">
        <f>COUNTIF(W45:W76,"v")+COUNTIF(W45:W76,"f")</f>
        <v>1</v>
      </c>
      <c r="X78" s="29" t="s">
        <v>433</v>
      </c>
      <c r="Y78" s="2"/>
      <c r="Z78" s="27"/>
    </row>
    <row r="81" spans="2:26" ht="11.25" customHeight="1">
      <c r="B81" s="26"/>
      <c r="C81" s="26" t="s">
        <v>497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"/>
      <c r="Z81" s="27"/>
    </row>
    <row r="82" spans="2:26" ht="11.25" customHeight="1" thickBot="1">
      <c r="B82" s="2" t="s">
        <v>412</v>
      </c>
      <c r="C82" s="24" t="s">
        <v>459</v>
      </c>
      <c r="D82" s="24"/>
      <c r="E82" s="24"/>
      <c r="F82" s="24"/>
      <c r="G82" s="2" t="s">
        <v>412</v>
      </c>
      <c r="H82" s="25"/>
      <c r="I82" s="25" t="s">
        <v>460</v>
      </c>
      <c r="J82" s="25"/>
      <c r="K82" s="25"/>
      <c r="L82" s="25"/>
      <c r="M82" s="2" t="s">
        <v>412</v>
      </c>
      <c r="N82" s="24"/>
      <c r="O82" s="24" t="s">
        <v>461</v>
      </c>
      <c r="P82" s="24"/>
      <c r="Q82" s="24"/>
      <c r="R82" s="24"/>
      <c r="S82" s="2" t="s">
        <v>412</v>
      </c>
      <c r="T82" s="25"/>
      <c r="U82" s="25" t="s">
        <v>462</v>
      </c>
      <c r="V82" s="25"/>
      <c r="W82" s="25"/>
      <c r="X82" s="25"/>
      <c r="Y82" s="2"/>
      <c r="Z82" s="27"/>
    </row>
    <row r="83" spans="2:26" ht="11.25" customHeight="1" thickBot="1">
      <c r="B83" s="180" t="s">
        <v>412</v>
      </c>
      <c r="C83" s="210" t="s">
        <v>415</v>
      </c>
      <c r="D83" s="210"/>
      <c r="E83" s="210"/>
      <c r="F83" s="211" t="s">
        <v>416</v>
      </c>
      <c r="G83" s="180" t="s">
        <v>412</v>
      </c>
      <c r="H83" s="31">
        <f t="shared" ref="H83:H93" ca="1" si="8">IF(OR(LEN(N:N)&lt;3,ISBLANK(N:N)),OFFSET(H83,-1,0),LEFT(N:N,4))</f>
        <v>0</v>
      </c>
      <c r="I83" s="205" t="s">
        <v>423</v>
      </c>
      <c r="J83" s="205"/>
      <c r="K83" s="205"/>
      <c r="L83" s="206" t="s">
        <v>424</v>
      </c>
      <c r="M83" s="180" t="s">
        <v>412</v>
      </c>
      <c r="N83" s="31">
        <f t="shared" ref="N83:N93" ca="1" si="9">IF(OR(LEN(T:T)&lt;3,ISBLANK(T:T)),OFFSET(N83,-1,0),LEFT(T:T,4))</f>
        <v>0</v>
      </c>
      <c r="O83" s="205" t="s">
        <v>423</v>
      </c>
      <c r="P83" s="205"/>
      <c r="Q83" s="205"/>
      <c r="R83" s="206" t="s">
        <v>424</v>
      </c>
      <c r="S83" s="2" t="s">
        <v>412</v>
      </c>
      <c r="T83" s="31">
        <f t="shared" ref="T83:T112" ca="1" si="10">IF(OR(LEN(BF:BF)&lt;3,ISBLANK(BF:BF)),OFFSET(T83,-1,0),LEFT(BF:BF,4))</f>
        <v>0</v>
      </c>
      <c r="U83" s="182" t="s">
        <v>415</v>
      </c>
      <c r="V83" s="182"/>
      <c r="W83" s="182"/>
      <c r="X83" s="183" t="s">
        <v>416</v>
      </c>
      <c r="Y83" s="2"/>
      <c r="Z83" s="27">
        <v>1</v>
      </c>
    </row>
    <row r="84" spans="2:26" ht="11.25" customHeight="1" thickBot="1">
      <c r="B84" s="180" t="s">
        <v>412</v>
      </c>
      <c r="C84" s="184" t="s">
        <v>428</v>
      </c>
      <c r="D84" s="184" t="s">
        <v>428</v>
      </c>
      <c r="E84" s="184" t="s">
        <v>428</v>
      </c>
      <c r="F84" s="184">
        <v>2</v>
      </c>
      <c r="G84" s="180" t="s">
        <v>412</v>
      </c>
      <c r="H84" s="31">
        <f t="shared" ca="1" si="8"/>
        <v>0</v>
      </c>
      <c r="I84" s="208">
        <v>1</v>
      </c>
      <c r="J84" s="208">
        <v>1</v>
      </c>
      <c r="K84" s="208" t="s">
        <v>121</v>
      </c>
      <c r="L84" s="208">
        <v>2</v>
      </c>
      <c r="M84" s="180" t="s">
        <v>412</v>
      </c>
      <c r="N84" s="31">
        <f t="shared" ca="1" si="9"/>
        <v>0</v>
      </c>
      <c r="O84" s="208">
        <v>1</v>
      </c>
      <c r="P84" s="208">
        <v>1</v>
      </c>
      <c r="Q84" s="208" t="s">
        <v>121</v>
      </c>
      <c r="R84" s="208">
        <v>2</v>
      </c>
      <c r="S84" s="2" t="s">
        <v>412</v>
      </c>
      <c r="T84" s="31">
        <f t="shared" ca="1" si="10"/>
        <v>0</v>
      </c>
      <c r="U84" s="185" t="s">
        <v>423</v>
      </c>
      <c r="V84" s="185"/>
      <c r="W84" s="185"/>
      <c r="X84" s="186" t="s">
        <v>426</v>
      </c>
      <c r="Y84" s="2"/>
      <c r="Z84" s="27">
        <v>2</v>
      </c>
    </row>
    <row r="85" spans="2:26" ht="11.25" customHeight="1">
      <c r="B85" s="180" t="s">
        <v>412</v>
      </c>
      <c r="C85" s="212" t="s">
        <v>468</v>
      </c>
      <c r="D85" s="6"/>
      <c r="E85" s="7"/>
      <c r="F85" s="213" t="s">
        <v>467</v>
      </c>
      <c r="G85" s="180" t="s">
        <v>412</v>
      </c>
      <c r="H85" s="31">
        <f t="shared" ca="1" si="8"/>
        <v>0</v>
      </c>
      <c r="I85" s="198" t="s">
        <v>269</v>
      </c>
      <c r="J85" s="198"/>
      <c r="K85" s="198"/>
      <c r="L85" s="199" t="s">
        <v>421</v>
      </c>
      <c r="M85" s="180" t="s">
        <v>412</v>
      </c>
      <c r="N85" s="31">
        <f t="shared" ca="1" si="9"/>
        <v>0</v>
      </c>
      <c r="O85" s="182" t="s">
        <v>415</v>
      </c>
      <c r="P85" s="182"/>
      <c r="Q85" s="182"/>
      <c r="R85" s="183" t="s">
        <v>416</v>
      </c>
      <c r="S85" s="2" t="s">
        <v>412</v>
      </c>
      <c r="T85" s="31">
        <f t="shared" ca="1" si="10"/>
        <v>0</v>
      </c>
      <c r="U85" s="187" t="s">
        <v>428</v>
      </c>
      <c r="V85" s="187" t="s">
        <v>428</v>
      </c>
      <c r="W85" s="187" t="s">
        <v>428</v>
      </c>
      <c r="X85" s="187">
        <v>3</v>
      </c>
      <c r="Y85" s="2"/>
      <c r="Z85" s="27">
        <v>3</v>
      </c>
    </row>
    <row r="86" spans="2:26" ht="11.25" customHeight="1" thickBot="1">
      <c r="B86" s="180" t="s">
        <v>412</v>
      </c>
      <c r="C86" s="214">
        <v>2</v>
      </c>
      <c r="D86" s="215">
        <v>0</v>
      </c>
      <c r="E86" s="215" t="s">
        <v>121</v>
      </c>
      <c r="F86" s="216">
        <v>2</v>
      </c>
      <c r="G86" s="180" t="s">
        <v>412</v>
      </c>
      <c r="H86" s="31">
        <f t="shared" ca="1" si="8"/>
        <v>0</v>
      </c>
      <c r="I86" s="200">
        <v>2</v>
      </c>
      <c r="J86" s="200">
        <v>0</v>
      </c>
      <c r="K86" s="200" t="s">
        <v>31</v>
      </c>
      <c r="L86" s="200">
        <v>2</v>
      </c>
      <c r="M86" s="180" t="s">
        <v>412</v>
      </c>
      <c r="N86" s="31">
        <f t="shared" ca="1" si="9"/>
        <v>0</v>
      </c>
      <c r="O86" s="184" t="s">
        <v>428</v>
      </c>
      <c r="P86" s="184" t="s">
        <v>428</v>
      </c>
      <c r="Q86" s="184" t="s">
        <v>428</v>
      </c>
      <c r="R86" s="184">
        <v>2</v>
      </c>
      <c r="S86" s="2" t="s">
        <v>412</v>
      </c>
      <c r="T86" s="31">
        <f t="shared" ca="1" si="10"/>
        <v>0</v>
      </c>
      <c r="U86" s="187"/>
      <c r="V86" s="187"/>
      <c r="W86" s="187"/>
      <c r="X86" s="187"/>
      <c r="Y86" s="2"/>
      <c r="Z86" s="27">
        <v>4</v>
      </c>
    </row>
    <row r="87" spans="2:26" ht="11.25" customHeight="1" thickBot="1">
      <c r="B87" s="180" t="s">
        <v>412</v>
      </c>
      <c r="C87" s="20" t="s">
        <v>414</v>
      </c>
      <c r="D87" s="20"/>
      <c r="E87" s="20"/>
      <c r="F87" s="21" t="s">
        <v>413</v>
      </c>
      <c r="G87" s="180" t="s">
        <v>412</v>
      </c>
      <c r="H87" s="31">
        <f t="shared" ca="1" si="8"/>
        <v>0</v>
      </c>
      <c r="I87" s="182" t="s">
        <v>415</v>
      </c>
      <c r="J87" s="182"/>
      <c r="K87" s="182"/>
      <c r="L87" s="183" t="s">
        <v>416</v>
      </c>
      <c r="M87" s="180" t="s">
        <v>412</v>
      </c>
      <c r="N87" s="31">
        <f t="shared" ca="1" si="9"/>
        <v>0</v>
      </c>
      <c r="O87" s="22" t="s">
        <v>304</v>
      </c>
      <c r="P87" s="22"/>
      <c r="Q87" s="23"/>
      <c r="R87" s="23" t="s">
        <v>422</v>
      </c>
      <c r="S87" s="2" t="s">
        <v>412</v>
      </c>
      <c r="T87" s="31">
        <f t="shared" ca="1" si="10"/>
        <v>0</v>
      </c>
      <c r="U87" s="5" t="s">
        <v>417</v>
      </c>
      <c r="V87" s="5"/>
      <c r="W87" s="5"/>
      <c r="X87" s="30" t="s">
        <v>418</v>
      </c>
      <c r="Y87" s="2"/>
      <c r="Z87" s="27">
        <v>5</v>
      </c>
    </row>
    <row r="88" spans="2:26" ht="11.25" customHeight="1" thickBot="1">
      <c r="B88" s="180" t="s">
        <v>412</v>
      </c>
      <c r="C88" s="11">
        <v>2</v>
      </c>
      <c r="D88" s="11">
        <v>2</v>
      </c>
      <c r="E88" s="11" t="s">
        <v>31</v>
      </c>
      <c r="F88" s="11">
        <v>4</v>
      </c>
      <c r="G88" s="180" t="s">
        <v>412</v>
      </c>
      <c r="H88" s="31">
        <f t="shared" ca="1" si="8"/>
        <v>0</v>
      </c>
      <c r="I88" s="22" t="s">
        <v>311</v>
      </c>
      <c r="J88" s="22"/>
      <c r="K88" s="23"/>
      <c r="L88" s="23" t="s">
        <v>463</v>
      </c>
      <c r="M88" s="180" t="s">
        <v>412</v>
      </c>
      <c r="N88" s="31">
        <f t="shared" ca="1" si="9"/>
        <v>0</v>
      </c>
      <c r="O88" s="9">
        <v>2</v>
      </c>
      <c r="P88" s="9">
        <v>0</v>
      </c>
      <c r="Q88" s="9" t="s">
        <v>121</v>
      </c>
      <c r="R88" s="9">
        <v>2</v>
      </c>
      <c r="S88" s="2" t="s">
        <v>412</v>
      </c>
      <c r="T88" s="31">
        <f t="shared" ca="1" si="10"/>
        <v>0</v>
      </c>
      <c r="U88" s="4">
        <v>0</v>
      </c>
      <c r="V88" s="4">
        <v>26</v>
      </c>
      <c r="W88" s="4" t="s">
        <v>121</v>
      </c>
      <c r="X88" s="4">
        <v>26</v>
      </c>
      <c r="Y88" s="2"/>
      <c r="Z88" s="27">
        <v>6</v>
      </c>
    </row>
    <row r="89" spans="2:26" ht="11.25" customHeight="1">
      <c r="B89" s="180" t="s">
        <v>412</v>
      </c>
      <c r="C89" s="181"/>
      <c r="D89" s="11"/>
      <c r="E89" s="11"/>
      <c r="F89" s="11"/>
      <c r="G89" s="180" t="s">
        <v>412</v>
      </c>
      <c r="H89" s="31">
        <f t="shared" ca="1" si="8"/>
        <v>0</v>
      </c>
      <c r="I89" s="9">
        <v>2</v>
      </c>
      <c r="J89" s="9">
        <v>1</v>
      </c>
      <c r="K89" s="9" t="s">
        <v>121</v>
      </c>
      <c r="L89" s="9">
        <v>3</v>
      </c>
      <c r="M89" s="180" t="s">
        <v>412</v>
      </c>
      <c r="N89" s="31">
        <f t="shared" ca="1" si="9"/>
        <v>0</v>
      </c>
      <c r="O89" s="6" t="s">
        <v>469</v>
      </c>
      <c r="P89" s="6"/>
      <c r="Q89" s="7"/>
      <c r="R89" s="7" t="s">
        <v>440</v>
      </c>
      <c r="S89" s="2" t="s">
        <v>412</v>
      </c>
      <c r="T89" s="31">
        <f t="shared" ca="1" si="10"/>
        <v>0</v>
      </c>
      <c r="U89" s="4"/>
      <c r="V89" s="4"/>
      <c r="W89" s="4"/>
      <c r="X89" s="4"/>
      <c r="Y89" s="2"/>
      <c r="Z89" s="27">
        <v>7</v>
      </c>
    </row>
    <row r="90" spans="2:26" ht="11.25" customHeight="1" thickBot="1">
      <c r="B90" s="180" t="s">
        <v>412</v>
      </c>
      <c r="C90" s="11"/>
      <c r="D90" s="11"/>
      <c r="E90" s="11"/>
      <c r="F90" s="11"/>
      <c r="G90" s="180" t="s">
        <v>412</v>
      </c>
      <c r="H90" s="31">
        <f t="shared" ca="1" si="8"/>
        <v>0</v>
      </c>
      <c r="I90" s="9"/>
      <c r="J90" s="9"/>
      <c r="K90" s="9"/>
      <c r="L90" s="9"/>
      <c r="M90" s="180" t="s">
        <v>412</v>
      </c>
      <c r="N90" s="31">
        <f t="shared" ca="1" si="9"/>
        <v>0</v>
      </c>
      <c r="O90" s="8">
        <v>2</v>
      </c>
      <c r="P90" s="8">
        <v>0</v>
      </c>
      <c r="Q90" s="8" t="s">
        <v>121</v>
      </c>
      <c r="R90" s="8">
        <v>2</v>
      </c>
      <c r="S90" s="2" t="s">
        <v>412</v>
      </c>
      <c r="T90" s="31">
        <f t="shared" ca="1" si="10"/>
        <v>0</v>
      </c>
      <c r="U90" s="4"/>
      <c r="V90" s="4"/>
      <c r="W90" s="4"/>
      <c r="X90" s="4"/>
      <c r="Y90" s="2"/>
      <c r="Z90" s="27">
        <v>8</v>
      </c>
    </row>
    <row r="91" spans="2:26" ht="11.25" customHeight="1">
      <c r="B91" s="180" t="s">
        <v>412</v>
      </c>
      <c r="C91" s="13" t="s">
        <v>107</v>
      </c>
      <c r="D91" s="13"/>
      <c r="E91" s="14"/>
      <c r="F91" s="14" t="s">
        <v>420</v>
      </c>
      <c r="G91" s="180" t="s">
        <v>412</v>
      </c>
      <c r="H91" s="31">
        <f t="shared" ca="1" si="8"/>
        <v>0</v>
      </c>
      <c r="I91" s="195" t="s">
        <v>281</v>
      </c>
      <c r="J91" s="195"/>
      <c r="K91" s="195"/>
      <c r="L91" s="196" t="s">
        <v>425</v>
      </c>
      <c r="M91" s="180" t="s">
        <v>412</v>
      </c>
      <c r="N91" s="31">
        <f t="shared" ca="1" si="9"/>
        <v>0</v>
      </c>
      <c r="O91" s="185" t="s">
        <v>423</v>
      </c>
      <c r="P91" s="185"/>
      <c r="Q91" s="185"/>
      <c r="R91" s="186" t="s">
        <v>426</v>
      </c>
      <c r="S91" s="2" t="s">
        <v>412</v>
      </c>
      <c r="T91" s="31">
        <f t="shared" ca="1" si="10"/>
        <v>0</v>
      </c>
      <c r="U91" s="4"/>
      <c r="V91" s="4"/>
      <c r="W91" s="4"/>
      <c r="X91" s="4"/>
      <c r="Y91" s="2"/>
      <c r="Z91" s="27">
        <v>9</v>
      </c>
    </row>
    <row r="92" spans="2:26" ht="11.25" customHeight="1" thickBot="1">
      <c r="B92" s="180" t="s">
        <v>412</v>
      </c>
      <c r="C92" s="15">
        <v>0</v>
      </c>
      <c r="D92" s="15">
        <v>2</v>
      </c>
      <c r="E92" s="15" t="s">
        <v>121</v>
      </c>
      <c r="F92" s="15">
        <v>2</v>
      </c>
      <c r="G92" s="180" t="s">
        <v>412</v>
      </c>
      <c r="H92" s="31">
        <f t="shared" ca="1" si="8"/>
        <v>0</v>
      </c>
      <c r="I92" s="197">
        <v>2</v>
      </c>
      <c r="J92" s="197">
        <v>1</v>
      </c>
      <c r="K92" s="197" t="s">
        <v>31</v>
      </c>
      <c r="L92" s="197">
        <v>3</v>
      </c>
      <c r="M92" s="180" t="s">
        <v>412</v>
      </c>
      <c r="N92" s="31">
        <f t="shared" ca="1" si="9"/>
        <v>0</v>
      </c>
      <c r="O92" s="187" t="s">
        <v>428</v>
      </c>
      <c r="P92" s="187" t="s">
        <v>428</v>
      </c>
      <c r="Q92" s="187" t="s">
        <v>428</v>
      </c>
      <c r="R92" s="187">
        <v>3</v>
      </c>
      <c r="S92" s="2" t="s">
        <v>412</v>
      </c>
      <c r="T92" s="31">
        <f t="shared" ca="1" si="10"/>
        <v>0</v>
      </c>
      <c r="U92" s="4"/>
      <c r="V92" s="4"/>
      <c r="W92" s="4"/>
      <c r="X92" s="4"/>
      <c r="Y92" s="2"/>
      <c r="Z92" s="27">
        <v>10</v>
      </c>
    </row>
    <row r="93" spans="2:26" ht="11.25" customHeight="1" thickBot="1">
      <c r="B93" s="180" t="s">
        <v>412</v>
      </c>
      <c r="C93" s="18" t="s">
        <v>471</v>
      </c>
      <c r="D93" s="18"/>
      <c r="E93" s="18"/>
      <c r="F93" s="19" t="s">
        <v>419</v>
      </c>
      <c r="G93" s="180" t="s">
        <v>412</v>
      </c>
      <c r="H93" s="31">
        <f t="shared" ca="1" si="8"/>
        <v>0</v>
      </c>
      <c r="I93" s="197"/>
      <c r="J93" s="197"/>
      <c r="K93" s="197"/>
      <c r="L93" s="197"/>
      <c r="M93" s="180" t="s">
        <v>412</v>
      </c>
      <c r="N93" s="31">
        <f t="shared" ca="1" si="9"/>
        <v>0</v>
      </c>
      <c r="O93" s="187"/>
      <c r="P93" s="187"/>
      <c r="Q93" s="187"/>
      <c r="R93" s="187"/>
      <c r="S93" s="2" t="s">
        <v>412</v>
      </c>
      <c r="T93" s="31">
        <f t="shared" ca="1" si="10"/>
        <v>0</v>
      </c>
      <c r="U93" s="4"/>
      <c r="V93" s="4"/>
      <c r="W93" s="4"/>
      <c r="X93" s="4"/>
      <c r="Y93" s="2"/>
      <c r="Z93" s="27">
        <v>11</v>
      </c>
    </row>
    <row r="94" spans="2:26" ht="11.25" customHeight="1">
      <c r="B94" s="180" t="s">
        <v>412</v>
      </c>
      <c r="C94" s="12">
        <v>2</v>
      </c>
      <c r="D94" s="12">
        <v>2</v>
      </c>
      <c r="E94" s="12" t="s">
        <v>121</v>
      </c>
      <c r="F94" s="12">
        <v>4</v>
      </c>
      <c r="G94" s="180" t="s">
        <v>412</v>
      </c>
      <c r="H94" s="31" t="e">
        <f ca="1">IF(OR(LEN(#REF!)&lt;3,ISBLANK(#REF!)),OFFSET(H94,-1,0),LEFT(#REF!,4))</f>
        <v>#REF!</v>
      </c>
      <c r="I94" s="5" t="s">
        <v>257</v>
      </c>
      <c r="J94" s="5"/>
      <c r="K94" s="5"/>
      <c r="L94" s="30" t="s">
        <v>470</v>
      </c>
      <c r="M94" s="180" t="s">
        <v>412</v>
      </c>
      <c r="N94" s="31">
        <f t="shared" ref="N94:N112" ca="1" si="11">IF(OR(LEN(AZ:AZ)&lt;3,ISBLANK(AZ:AZ)),OFFSET(N94,-1,0),LEFT(AZ:AZ,4))</f>
        <v>0</v>
      </c>
      <c r="O94" s="22" t="s">
        <v>427</v>
      </c>
      <c r="P94" s="22"/>
      <c r="Q94" s="23"/>
      <c r="R94" s="23" t="s">
        <v>426</v>
      </c>
      <c r="S94" s="2" t="s">
        <v>412</v>
      </c>
      <c r="T94" s="31">
        <f t="shared" ca="1" si="10"/>
        <v>0</v>
      </c>
      <c r="U94" s="4"/>
      <c r="V94" s="4"/>
      <c r="W94" s="4"/>
      <c r="X94" s="4"/>
      <c r="Y94" s="2"/>
      <c r="Z94" s="27">
        <v>12</v>
      </c>
    </row>
    <row r="95" spans="2:26" ht="11.25" customHeight="1">
      <c r="B95" s="180" t="s">
        <v>412</v>
      </c>
      <c r="C95" s="12"/>
      <c r="D95" s="12"/>
      <c r="E95" s="12"/>
      <c r="F95" s="12"/>
      <c r="G95" s="180" t="s">
        <v>412</v>
      </c>
      <c r="H95" s="31" t="e">
        <f ca="1">IF(OR(LEN(#REF!)&lt;3,ISBLANK(#REF!)),OFFSET(H95,-1,0),LEFT(#REF!,4))</f>
        <v>#REF!</v>
      </c>
      <c r="I95" s="4">
        <v>2</v>
      </c>
      <c r="J95" s="4">
        <v>1</v>
      </c>
      <c r="K95" s="4" t="s">
        <v>31</v>
      </c>
      <c r="L95" s="4">
        <v>3</v>
      </c>
      <c r="M95" s="180" t="s">
        <v>412</v>
      </c>
      <c r="N95" s="31">
        <f t="shared" ca="1" si="11"/>
        <v>0</v>
      </c>
      <c r="O95" s="9">
        <v>0</v>
      </c>
      <c r="P95" s="9">
        <v>3</v>
      </c>
      <c r="Q95" s="9" t="s">
        <v>121</v>
      </c>
      <c r="R95" s="9">
        <v>3</v>
      </c>
      <c r="S95" s="2" t="s">
        <v>412</v>
      </c>
      <c r="T95" s="31">
        <f t="shared" ca="1" si="10"/>
        <v>0</v>
      </c>
      <c r="U95" s="4"/>
      <c r="V95" s="4"/>
      <c r="W95" s="4"/>
      <c r="X95" s="4"/>
      <c r="Y95" s="2"/>
      <c r="Z95" s="27">
        <v>13</v>
      </c>
    </row>
    <row r="96" spans="2:26" ht="11.25" customHeight="1" thickBot="1">
      <c r="B96" s="180" t="s">
        <v>412</v>
      </c>
      <c r="C96" s="12"/>
      <c r="D96" s="12"/>
      <c r="E96" s="12"/>
      <c r="F96" s="12"/>
      <c r="G96" s="180" t="s">
        <v>412</v>
      </c>
      <c r="H96" s="31" t="e">
        <f ca="1">IF(OR(LEN(#REF!)&lt;3,ISBLANK(#REF!)),OFFSET(H96,-1,0),LEFT(#REF!,4))</f>
        <v>#REF!</v>
      </c>
      <c r="I96" s="4"/>
      <c r="J96" s="4"/>
      <c r="K96" s="4"/>
      <c r="L96" s="4"/>
      <c r="M96" s="180" t="s">
        <v>412</v>
      </c>
      <c r="N96" s="31">
        <f t="shared" ca="1" si="11"/>
        <v>0</v>
      </c>
      <c r="O96" s="9"/>
      <c r="P96" s="9"/>
      <c r="Q96" s="9"/>
      <c r="R96" s="9"/>
      <c r="S96" s="2" t="s">
        <v>412</v>
      </c>
      <c r="T96" s="31">
        <f t="shared" ca="1" si="10"/>
        <v>0</v>
      </c>
      <c r="U96" s="4"/>
      <c r="V96" s="4"/>
      <c r="W96" s="4"/>
      <c r="X96" s="4"/>
      <c r="Y96" s="2"/>
      <c r="Z96" s="27">
        <v>14</v>
      </c>
    </row>
    <row r="97" spans="2:26" ht="11.25" customHeight="1">
      <c r="B97" s="180" t="s">
        <v>412</v>
      </c>
      <c r="C97" s="22" t="s">
        <v>445</v>
      </c>
      <c r="D97" s="22"/>
      <c r="E97" s="23"/>
      <c r="F97" s="23" t="s">
        <v>422</v>
      </c>
      <c r="G97" s="180" t="s">
        <v>412</v>
      </c>
      <c r="H97" s="31" t="e">
        <f ca="1">IF(OR(LEN(#REF!)&lt;3,ISBLANK(#REF!)),OFFSET(H97,-1,0),LEFT(#REF!,4))</f>
        <v>#REF!</v>
      </c>
      <c r="I97" s="22" t="s">
        <v>434</v>
      </c>
      <c r="J97" s="22"/>
      <c r="K97" s="23"/>
      <c r="L97" s="23" t="s">
        <v>422</v>
      </c>
      <c r="M97" s="180" t="s">
        <v>412</v>
      </c>
      <c r="N97" s="31">
        <f t="shared" ca="1" si="11"/>
        <v>0</v>
      </c>
      <c r="O97" s="22" t="s">
        <v>444</v>
      </c>
      <c r="P97" s="22"/>
      <c r="Q97" s="23"/>
      <c r="R97" s="23" t="s">
        <v>422</v>
      </c>
      <c r="S97" s="2" t="s">
        <v>412</v>
      </c>
      <c r="T97" s="31">
        <f t="shared" ca="1" si="10"/>
        <v>0</v>
      </c>
      <c r="U97" s="4"/>
      <c r="V97" s="4"/>
      <c r="W97" s="4"/>
      <c r="X97" s="4"/>
      <c r="Y97" s="2"/>
      <c r="Z97" s="27">
        <v>15</v>
      </c>
    </row>
    <row r="98" spans="2:26" ht="11.25" customHeight="1">
      <c r="B98" s="180" t="s">
        <v>412</v>
      </c>
      <c r="C98" s="9">
        <v>2</v>
      </c>
      <c r="D98" s="9">
        <v>0</v>
      </c>
      <c r="E98" s="9" t="s">
        <v>31</v>
      </c>
      <c r="F98" s="9">
        <v>3</v>
      </c>
      <c r="G98" s="180" t="s">
        <v>412</v>
      </c>
      <c r="H98" s="31" t="e">
        <f ca="1">IF(OR(LEN(#REF!)&lt;3,ISBLANK(#REF!)),OFFSET(H98,-1,0),LEFT(#REF!,4))</f>
        <v>#REF!</v>
      </c>
      <c r="I98" s="9">
        <v>2</v>
      </c>
      <c r="J98" s="9">
        <v>0</v>
      </c>
      <c r="K98" s="9" t="s">
        <v>31</v>
      </c>
      <c r="L98" s="9">
        <v>3</v>
      </c>
      <c r="M98" s="180"/>
      <c r="N98" s="31">
        <f t="shared" ca="1" si="11"/>
        <v>0</v>
      </c>
      <c r="O98" s="9">
        <v>2</v>
      </c>
      <c r="P98" s="9">
        <v>0</v>
      </c>
      <c r="Q98" s="9" t="s">
        <v>121</v>
      </c>
      <c r="R98" s="9">
        <v>3</v>
      </c>
      <c r="S98" s="2" t="s">
        <v>412</v>
      </c>
      <c r="T98" s="31">
        <f t="shared" ca="1" si="10"/>
        <v>0</v>
      </c>
      <c r="U98" s="4"/>
      <c r="V98" s="4"/>
      <c r="W98" s="4"/>
      <c r="X98" s="4"/>
      <c r="Y98" s="2"/>
      <c r="Z98" s="27">
        <v>16</v>
      </c>
    </row>
    <row r="99" spans="2:26" ht="11.25" customHeight="1" thickBot="1">
      <c r="B99" s="180" t="s">
        <v>412</v>
      </c>
      <c r="C99" s="9"/>
      <c r="D99" s="9"/>
      <c r="E99" s="9"/>
      <c r="F99" s="9"/>
      <c r="G99" s="180" t="s">
        <v>412</v>
      </c>
      <c r="H99" s="31" t="e">
        <f ca="1">IF(OR(LEN(#REF!)&lt;3,ISBLANK(#REF!)),OFFSET(H99,-1,0),LEFT(#REF!,4))</f>
        <v>#REF!</v>
      </c>
      <c r="I99" s="9"/>
      <c r="J99" s="9"/>
      <c r="K99" s="9"/>
      <c r="L99" s="9"/>
      <c r="M99" s="180" t="s">
        <v>412</v>
      </c>
      <c r="N99" s="31">
        <f t="shared" ca="1" si="11"/>
        <v>0</v>
      </c>
      <c r="O99" s="9"/>
      <c r="P99" s="9"/>
      <c r="Q99" s="9"/>
      <c r="R99" s="9"/>
      <c r="S99" s="2" t="s">
        <v>412</v>
      </c>
      <c r="T99" s="31">
        <f t="shared" ca="1" si="10"/>
        <v>0</v>
      </c>
      <c r="U99" s="4"/>
      <c r="V99" s="4"/>
      <c r="W99" s="4"/>
      <c r="X99" s="4"/>
      <c r="Y99" s="2"/>
      <c r="Z99" s="27">
        <v>17</v>
      </c>
    </row>
    <row r="100" spans="2:26" ht="11.25" customHeight="1">
      <c r="B100" s="180" t="s">
        <v>412</v>
      </c>
      <c r="C100" s="22" t="s">
        <v>449</v>
      </c>
      <c r="D100" s="22"/>
      <c r="E100" s="23"/>
      <c r="F100" s="23" t="s">
        <v>422</v>
      </c>
      <c r="G100" s="180" t="s">
        <v>412</v>
      </c>
      <c r="H100" s="31" t="e">
        <f ca="1">IF(OR(LEN(#REF!)&lt;3,ISBLANK(#REF!)),OFFSET(H100,-1,0),LEFT(#REF!,4))</f>
        <v>#REF!</v>
      </c>
      <c r="I100" s="22" t="s">
        <v>466</v>
      </c>
      <c r="J100" s="22"/>
      <c r="K100" s="23"/>
      <c r="L100" s="23" t="s">
        <v>422</v>
      </c>
      <c r="M100" s="180" t="s">
        <v>412</v>
      </c>
      <c r="N100" s="31">
        <f t="shared" ca="1" si="11"/>
        <v>0</v>
      </c>
      <c r="O100" s="22" t="s">
        <v>448</v>
      </c>
      <c r="P100" s="22"/>
      <c r="Q100" s="23"/>
      <c r="R100" s="23" t="s">
        <v>422</v>
      </c>
      <c r="S100" s="2" t="s">
        <v>412</v>
      </c>
      <c r="T100" s="31">
        <f t="shared" ca="1" si="10"/>
        <v>0</v>
      </c>
      <c r="U100" s="4"/>
      <c r="V100" s="4"/>
      <c r="W100" s="4"/>
      <c r="X100" s="4"/>
      <c r="Y100" s="2"/>
      <c r="Z100" s="27">
        <v>18</v>
      </c>
    </row>
    <row r="101" spans="2:26" ht="11.25" customHeight="1">
      <c r="B101" s="180" t="s">
        <v>412</v>
      </c>
      <c r="C101" s="9">
        <v>2</v>
      </c>
      <c r="D101" s="9">
        <v>0</v>
      </c>
      <c r="E101" s="9" t="s">
        <v>31</v>
      </c>
      <c r="F101" s="9">
        <v>3</v>
      </c>
      <c r="G101" s="180" t="s">
        <v>412</v>
      </c>
      <c r="H101" s="31" t="e">
        <f ca="1">IF(OR(LEN(#REF!)&lt;3,ISBLANK(#REF!)),OFFSET(H101,-1,0),LEFT(#REF!,4))</f>
        <v>#REF!</v>
      </c>
      <c r="I101" s="9">
        <v>2</v>
      </c>
      <c r="J101" s="9">
        <v>0</v>
      </c>
      <c r="K101" s="9" t="s">
        <v>31</v>
      </c>
      <c r="L101" s="9">
        <v>3</v>
      </c>
      <c r="M101" s="180" t="s">
        <v>412</v>
      </c>
      <c r="N101" s="31">
        <f t="shared" ca="1" si="11"/>
        <v>0</v>
      </c>
      <c r="O101" s="9">
        <v>3</v>
      </c>
      <c r="P101" s="9">
        <v>0</v>
      </c>
      <c r="Q101" s="9" t="s">
        <v>31</v>
      </c>
      <c r="R101" s="9">
        <v>3</v>
      </c>
      <c r="S101" s="2" t="s">
        <v>412</v>
      </c>
      <c r="T101" s="31">
        <f t="shared" ca="1" si="10"/>
        <v>0</v>
      </c>
      <c r="U101" s="4"/>
      <c r="V101" s="4"/>
      <c r="W101" s="4"/>
      <c r="X101" s="4" t="s">
        <v>425</v>
      </c>
      <c r="Y101" s="2"/>
      <c r="Z101" s="27">
        <v>19</v>
      </c>
    </row>
    <row r="102" spans="2:26" ht="11.25" customHeight="1" thickBot="1">
      <c r="B102" s="180" t="s">
        <v>412</v>
      </c>
      <c r="C102" s="9"/>
      <c r="D102" s="9"/>
      <c r="E102" s="9"/>
      <c r="F102" s="9"/>
      <c r="G102" s="180" t="s">
        <v>412</v>
      </c>
      <c r="H102" s="31" t="e">
        <f ca="1">IF(OR(LEN(#REF!)&lt;3,ISBLANK(#REF!)),OFFSET(H102,-1,0),LEFT(#REF!,4))</f>
        <v>#REF!</v>
      </c>
      <c r="I102" s="9"/>
      <c r="J102" s="9"/>
      <c r="K102" s="9"/>
      <c r="L102" s="9"/>
      <c r="M102" s="180" t="s">
        <v>412</v>
      </c>
      <c r="N102" s="31">
        <f t="shared" ca="1" si="11"/>
        <v>0</v>
      </c>
      <c r="O102" s="9"/>
      <c r="P102" s="9"/>
      <c r="Q102" s="9"/>
      <c r="R102" s="9"/>
      <c r="S102" s="2" t="s">
        <v>412</v>
      </c>
      <c r="T102" s="31">
        <f t="shared" ca="1" si="10"/>
        <v>0</v>
      </c>
      <c r="U102" s="4"/>
      <c r="V102" s="4"/>
      <c r="W102" s="4"/>
      <c r="X102" s="4"/>
      <c r="Y102" s="2"/>
      <c r="Z102" s="27">
        <v>20</v>
      </c>
    </row>
    <row r="103" spans="2:26" ht="11.25" customHeight="1">
      <c r="B103" s="180" t="s">
        <v>412</v>
      </c>
      <c r="C103" s="201" t="s">
        <v>472</v>
      </c>
      <c r="D103" s="201"/>
      <c r="E103" s="201"/>
      <c r="F103" s="202" t="s">
        <v>455</v>
      </c>
      <c r="G103" s="180" t="s">
        <v>412</v>
      </c>
      <c r="H103" s="31" t="e">
        <f ca="1">IF(OR(LEN(#REF!)&lt;3,ISBLANK(#REF!)),OFFSET(H103,-1,0),LEFT(#REF!,4))</f>
        <v>#REF!</v>
      </c>
      <c r="I103" s="5" t="s">
        <v>208</v>
      </c>
      <c r="J103" s="5"/>
      <c r="K103" s="5"/>
      <c r="L103" s="30" t="s">
        <v>418</v>
      </c>
      <c r="M103" s="180" t="s">
        <v>412</v>
      </c>
      <c r="N103" s="31">
        <f t="shared" ca="1" si="11"/>
        <v>0</v>
      </c>
      <c r="O103" s="5" t="s">
        <v>210</v>
      </c>
      <c r="P103" s="5"/>
      <c r="Q103" s="5"/>
      <c r="R103" s="30" t="s">
        <v>418</v>
      </c>
      <c r="S103" s="2" t="s">
        <v>412</v>
      </c>
      <c r="T103" s="31">
        <f t="shared" ca="1" si="10"/>
        <v>0</v>
      </c>
      <c r="U103" s="4"/>
      <c r="V103" s="4"/>
      <c r="W103" s="4"/>
      <c r="X103" s="4"/>
      <c r="Y103" s="2"/>
      <c r="Z103" s="27">
        <v>21</v>
      </c>
    </row>
    <row r="104" spans="2:26" ht="11.25" customHeight="1">
      <c r="B104" s="180" t="s">
        <v>412</v>
      </c>
      <c r="C104" s="203">
        <v>0</v>
      </c>
      <c r="D104" s="203">
        <v>4</v>
      </c>
      <c r="E104" s="203" t="s">
        <v>121</v>
      </c>
      <c r="F104" s="203">
        <v>4</v>
      </c>
      <c r="G104" s="180" t="s">
        <v>412</v>
      </c>
      <c r="H104" s="31" t="e">
        <f ca="1">IF(OR(LEN(#REF!)&lt;3,ISBLANK(#REF!)),OFFSET(H104,-1,0),LEFT(#REF!,4))</f>
        <v>#REF!</v>
      </c>
      <c r="I104" s="4">
        <v>0</v>
      </c>
      <c r="J104" s="4">
        <v>10</v>
      </c>
      <c r="K104" s="4" t="s">
        <v>121</v>
      </c>
      <c r="L104" s="4">
        <v>10</v>
      </c>
      <c r="M104" s="180" t="s">
        <v>412</v>
      </c>
      <c r="N104" s="31">
        <f t="shared" ca="1" si="11"/>
        <v>0</v>
      </c>
      <c r="O104" s="4">
        <v>0</v>
      </c>
      <c r="P104" s="4">
        <v>10</v>
      </c>
      <c r="Q104" s="4" t="s">
        <v>121</v>
      </c>
      <c r="R104" s="4">
        <v>10</v>
      </c>
      <c r="S104" s="2" t="s">
        <v>412</v>
      </c>
      <c r="T104" s="31">
        <f t="shared" ca="1" si="10"/>
        <v>0</v>
      </c>
      <c r="U104" s="4"/>
      <c r="V104" s="4"/>
      <c r="W104" s="4"/>
      <c r="X104" s="4" t="s">
        <v>419</v>
      </c>
      <c r="Y104" s="2"/>
      <c r="Z104" s="27">
        <v>22</v>
      </c>
    </row>
    <row r="105" spans="2:26" ht="11.25" customHeight="1">
      <c r="B105" s="180" t="s">
        <v>412</v>
      </c>
      <c r="C105" s="203"/>
      <c r="D105" s="203"/>
      <c r="E105" s="203"/>
      <c r="F105" s="203"/>
      <c r="G105" s="180" t="s">
        <v>412</v>
      </c>
      <c r="H105" s="31" t="e">
        <f ca="1">IF(OR(LEN(#REF!)&lt;3,ISBLANK(#REF!)),OFFSET(H105,-1,0),LEFT(#REF!,4))</f>
        <v>#REF!</v>
      </c>
      <c r="I105" s="4"/>
      <c r="J105" s="4"/>
      <c r="K105" s="4"/>
      <c r="L105" s="4"/>
      <c r="M105" s="180" t="s">
        <v>412</v>
      </c>
      <c r="N105" s="31">
        <f t="shared" ca="1" si="11"/>
        <v>0</v>
      </c>
      <c r="O105" s="4"/>
      <c r="P105" s="4"/>
      <c r="Q105" s="4"/>
      <c r="R105" s="4"/>
      <c r="S105" s="2" t="s">
        <v>412</v>
      </c>
      <c r="T105" s="31">
        <f t="shared" ca="1" si="10"/>
        <v>0</v>
      </c>
      <c r="U105" s="4"/>
      <c r="V105" s="4"/>
      <c r="W105" s="4"/>
      <c r="X105" s="4"/>
      <c r="Y105" s="2"/>
      <c r="Z105" s="27">
        <v>23</v>
      </c>
    </row>
    <row r="106" spans="2:26" ht="11.25" customHeight="1" thickBot="1">
      <c r="B106" s="180" t="s">
        <v>412</v>
      </c>
      <c r="C106" s="203"/>
      <c r="D106" s="203"/>
      <c r="E106" s="203"/>
      <c r="F106" s="203"/>
      <c r="G106" s="180" t="s">
        <v>412</v>
      </c>
      <c r="H106" s="31" t="e">
        <f ca="1">IF(OR(LEN(#REF!)&lt;3,ISBLANK(#REF!)),OFFSET(H106,-1,0),LEFT(#REF!,4))</f>
        <v>#REF!</v>
      </c>
      <c r="I106" s="4"/>
      <c r="J106" s="4"/>
      <c r="K106" s="4"/>
      <c r="L106" s="4"/>
      <c r="M106" s="180" t="s">
        <v>412</v>
      </c>
      <c r="N106" s="31">
        <f t="shared" ca="1" si="11"/>
        <v>0</v>
      </c>
      <c r="O106" s="4"/>
      <c r="P106" s="4"/>
      <c r="Q106" s="4"/>
      <c r="R106" s="4"/>
      <c r="S106" s="2" t="s">
        <v>412</v>
      </c>
      <c r="T106" s="31">
        <f t="shared" ca="1" si="10"/>
        <v>0</v>
      </c>
      <c r="U106" s="4"/>
      <c r="V106" s="4"/>
      <c r="W106" s="4"/>
      <c r="X106" s="4"/>
      <c r="Y106" s="2"/>
      <c r="Z106" s="27">
        <v>24</v>
      </c>
    </row>
    <row r="107" spans="2:26" ht="11.25" customHeight="1">
      <c r="B107" s="180" t="s">
        <v>412</v>
      </c>
      <c r="C107" s="5" t="s">
        <v>456</v>
      </c>
      <c r="D107" s="5"/>
      <c r="E107" s="5"/>
      <c r="F107" s="30" t="s">
        <v>418</v>
      </c>
      <c r="G107" s="180" t="s">
        <v>412</v>
      </c>
      <c r="H107" s="31" t="e">
        <f ca="1">IF(OR(LEN(#REF!)&lt;3,ISBLANK(#REF!)),OFFSET(H107,-1,0),LEFT(#REF!,4))</f>
        <v>#REF!</v>
      </c>
      <c r="I107" s="4"/>
      <c r="J107" s="4"/>
      <c r="K107" s="4"/>
      <c r="L107" s="4"/>
      <c r="M107" s="180" t="s">
        <v>412</v>
      </c>
      <c r="N107" s="31">
        <f t="shared" ca="1" si="11"/>
        <v>0</v>
      </c>
      <c r="O107" s="4"/>
      <c r="P107" s="4"/>
      <c r="Q107" s="4"/>
      <c r="R107" s="4"/>
      <c r="S107" s="2" t="s">
        <v>412</v>
      </c>
      <c r="T107" s="31">
        <f t="shared" ca="1" si="10"/>
        <v>0</v>
      </c>
      <c r="U107" s="4"/>
      <c r="V107" s="4"/>
      <c r="W107" s="4"/>
      <c r="X107" s="4" t="s">
        <v>421</v>
      </c>
      <c r="Y107" s="2"/>
      <c r="Z107" s="27">
        <v>25</v>
      </c>
    </row>
    <row r="108" spans="2:26" ht="11.25" customHeight="1">
      <c r="B108" s="180" t="s">
        <v>412</v>
      </c>
      <c r="C108" s="4">
        <v>0</v>
      </c>
      <c r="D108" s="4">
        <v>6</v>
      </c>
      <c r="E108" s="4" t="s">
        <v>121</v>
      </c>
      <c r="F108" s="4">
        <v>6</v>
      </c>
      <c r="G108" s="180" t="s">
        <v>412</v>
      </c>
      <c r="H108" s="31" t="e">
        <f ca="1">IF(OR(LEN(#REF!)&lt;3,ISBLANK(#REF!)),OFFSET(H108,-1,0),LEFT(#REF!,4))</f>
        <v>#REF!</v>
      </c>
      <c r="I108" s="4"/>
      <c r="J108" s="4"/>
      <c r="K108" s="4"/>
      <c r="L108" s="4"/>
      <c r="M108" s="180" t="s">
        <v>412</v>
      </c>
      <c r="N108" s="31">
        <f t="shared" ca="1" si="11"/>
        <v>0</v>
      </c>
      <c r="O108" s="4"/>
      <c r="P108" s="4"/>
      <c r="Q108" s="4"/>
      <c r="R108" s="4"/>
      <c r="S108" s="2" t="s">
        <v>412</v>
      </c>
      <c r="T108" s="31">
        <f t="shared" ca="1" si="10"/>
        <v>0</v>
      </c>
      <c r="U108" s="4"/>
      <c r="V108" s="4"/>
      <c r="W108" s="4"/>
      <c r="X108" s="4"/>
      <c r="Y108" s="2"/>
      <c r="Z108" s="27">
        <v>26</v>
      </c>
    </row>
    <row r="109" spans="2:26" ht="11.25" customHeight="1">
      <c r="B109" s="180" t="s">
        <v>412</v>
      </c>
      <c r="C109" s="4"/>
      <c r="D109" s="4"/>
      <c r="E109" s="4"/>
      <c r="F109" s="4"/>
      <c r="G109" s="180" t="s">
        <v>412</v>
      </c>
      <c r="H109" s="31" t="e">
        <f ca="1">IF(OR(LEN(#REF!)&lt;3,ISBLANK(#REF!)),OFFSET(H109,-1,0),LEFT(#REF!,4))</f>
        <v>#REF!</v>
      </c>
      <c r="I109" s="4"/>
      <c r="J109" s="4"/>
      <c r="K109" s="4"/>
      <c r="L109" s="4" t="s">
        <v>425</v>
      </c>
      <c r="M109" s="180" t="s">
        <v>412</v>
      </c>
      <c r="N109" s="31">
        <f t="shared" ca="1" si="11"/>
        <v>0</v>
      </c>
      <c r="O109" s="4"/>
      <c r="P109" s="4"/>
      <c r="Q109" s="4"/>
      <c r="R109" s="4" t="s">
        <v>425</v>
      </c>
      <c r="S109" s="2" t="s">
        <v>412</v>
      </c>
      <c r="T109" s="31">
        <f t="shared" ca="1" si="10"/>
        <v>0</v>
      </c>
      <c r="U109" s="4"/>
      <c r="V109" s="4"/>
      <c r="W109" s="4"/>
      <c r="X109" s="4"/>
      <c r="Y109" s="2"/>
      <c r="Z109" s="27">
        <v>27</v>
      </c>
    </row>
    <row r="110" spans="2:26" ht="11.25" customHeight="1">
      <c r="B110" s="180" t="s">
        <v>412</v>
      </c>
      <c r="C110" s="4"/>
      <c r="D110" s="4"/>
      <c r="E110" s="4"/>
      <c r="F110" s="4"/>
      <c r="G110" s="180" t="s">
        <v>412</v>
      </c>
      <c r="H110" s="31" t="e">
        <f ca="1">IF(OR(LEN(#REF!)&lt;3,ISBLANK(#REF!)),OFFSET(H110,-1,0),LEFT(#REF!,4))</f>
        <v>#REF!</v>
      </c>
      <c r="I110" s="4"/>
      <c r="J110" s="4"/>
      <c r="K110" s="4"/>
      <c r="L110" s="4" t="s">
        <v>419</v>
      </c>
      <c r="M110" s="180" t="s">
        <v>412</v>
      </c>
      <c r="N110" s="31">
        <f t="shared" ca="1" si="11"/>
        <v>0</v>
      </c>
      <c r="O110" s="4"/>
      <c r="P110" s="4"/>
      <c r="Q110" s="4"/>
      <c r="R110" s="4" t="s">
        <v>419</v>
      </c>
      <c r="S110" s="2" t="s">
        <v>412</v>
      </c>
      <c r="T110" s="31">
        <f t="shared" ca="1" si="10"/>
        <v>0</v>
      </c>
      <c r="U110" s="4"/>
      <c r="V110" s="4"/>
      <c r="W110" s="4"/>
      <c r="X110" s="4" t="s">
        <v>413</v>
      </c>
      <c r="Y110" s="2"/>
      <c r="Z110" s="27">
        <v>28</v>
      </c>
    </row>
    <row r="111" spans="2:26" ht="11.25" customHeight="1">
      <c r="B111" s="180" t="s">
        <v>412</v>
      </c>
      <c r="C111" s="4" t="s">
        <v>465</v>
      </c>
      <c r="D111" s="4"/>
      <c r="E111" s="4" t="s">
        <v>46</v>
      </c>
      <c r="F111" s="4"/>
      <c r="G111" s="180" t="s">
        <v>412</v>
      </c>
      <c r="H111" s="31" t="e">
        <f ca="1">IF(OR(LEN(#REF!)&lt;3,ISBLANK(#REF!)),OFFSET(H111,-1,0),LEFT(#REF!,4))</f>
        <v>#REF!</v>
      </c>
      <c r="I111" s="4" t="s">
        <v>430</v>
      </c>
      <c r="J111" s="4"/>
      <c r="K111" s="4" t="s">
        <v>46</v>
      </c>
      <c r="L111" s="4" t="s">
        <v>421</v>
      </c>
      <c r="M111" s="180" t="s">
        <v>412</v>
      </c>
      <c r="N111" s="31">
        <f t="shared" ca="1" si="11"/>
        <v>0</v>
      </c>
      <c r="O111" s="4" t="s">
        <v>431</v>
      </c>
      <c r="P111" s="4"/>
      <c r="Q111" s="4" t="s">
        <v>46</v>
      </c>
      <c r="R111" s="4" t="s">
        <v>421</v>
      </c>
      <c r="S111" s="2" t="s">
        <v>412</v>
      </c>
      <c r="T111" s="31">
        <f t="shared" ca="1" si="10"/>
        <v>0</v>
      </c>
      <c r="U111" s="4"/>
      <c r="V111" s="4"/>
      <c r="W111" s="4"/>
      <c r="X111" s="4"/>
      <c r="Y111" s="2"/>
      <c r="Z111" s="27">
        <v>29</v>
      </c>
    </row>
    <row r="112" spans="2:26" ht="11.25" customHeight="1" thickBot="1">
      <c r="B112" s="180" t="s">
        <v>412</v>
      </c>
      <c r="C112" s="4"/>
      <c r="D112" s="4"/>
      <c r="E112" s="4"/>
      <c r="F112" s="4"/>
      <c r="G112" s="180" t="s">
        <v>412</v>
      </c>
      <c r="H112" s="31" t="e">
        <f ca="1">IF(OR(LEN(#REF!)&lt;3,ISBLANK(#REF!)),OFFSET(H112,-1,0),LEFT(#REF!,4))</f>
        <v>#REF!</v>
      </c>
      <c r="I112" s="4"/>
      <c r="J112" s="4"/>
      <c r="K112" s="4"/>
      <c r="L112" s="4" t="s">
        <v>413</v>
      </c>
      <c r="M112" s="180" t="s">
        <v>412</v>
      </c>
      <c r="N112" s="31">
        <f t="shared" ca="1" si="11"/>
        <v>0</v>
      </c>
      <c r="O112" s="4"/>
      <c r="P112" s="4"/>
      <c r="Q112" s="4"/>
      <c r="R112" s="4" t="s">
        <v>413</v>
      </c>
      <c r="S112" s="2" t="s">
        <v>412</v>
      </c>
      <c r="T112" s="31">
        <f t="shared" ca="1" si="10"/>
        <v>0</v>
      </c>
      <c r="U112" s="4"/>
      <c r="V112" s="4"/>
      <c r="W112" s="4"/>
      <c r="X112" s="4"/>
      <c r="Y112" s="2"/>
      <c r="Z112" s="27">
        <v>30</v>
      </c>
    </row>
    <row r="113" spans="2:26" ht="11.25" customHeight="1">
      <c r="B113" s="2" t="s">
        <v>412</v>
      </c>
      <c r="C113" s="28" t="s">
        <v>97</v>
      </c>
      <c r="D113" s="28" t="s">
        <v>98</v>
      </c>
      <c r="E113" s="28" t="s">
        <v>99</v>
      </c>
      <c r="F113" s="28" t="s">
        <v>100</v>
      </c>
      <c r="G113" s="2" t="s">
        <v>412</v>
      </c>
      <c r="H113" s="28"/>
      <c r="I113" s="28" t="s">
        <v>97</v>
      </c>
      <c r="J113" s="28" t="s">
        <v>98</v>
      </c>
      <c r="K113" s="28" t="s">
        <v>99</v>
      </c>
      <c r="L113" s="28" t="s">
        <v>100</v>
      </c>
      <c r="M113" s="2" t="s">
        <v>412</v>
      </c>
      <c r="N113" s="28"/>
      <c r="O113" s="28" t="s">
        <v>97</v>
      </c>
      <c r="P113" s="28" t="s">
        <v>98</v>
      </c>
      <c r="Q113" s="28" t="s">
        <v>99</v>
      </c>
      <c r="R113" s="28" t="s">
        <v>100</v>
      </c>
      <c r="S113" s="2" t="s">
        <v>412</v>
      </c>
      <c r="T113" s="28"/>
      <c r="U113" s="28" t="s">
        <v>97</v>
      </c>
      <c r="V113" s="28" t="s">
        <v>98</v>
      </c>
      <c r="W113" s="28" t="s">
        <v>99</v>
      </c>
      <c r="X113" s="28" t="s">
        <v>100</v>
      </c>
      <c r="Y113" s="2"/>
      <c r="Z113" s="27"/>
    </row>
    <row r="114" spans="2:26" ht="11.25" customHeight="1">
      <c r="B114" s="2" t="s">
        <v>412</v>
      </c>
      <c r="C114" s="29">
        <f>SUM(C82:C113)</f>
        <v>10</v>
      </c>
      <c r="D114" s="29">
        <f>SUM(D82:D113)</f>
        <v>16</v>
      </c>
      <c r="E114" s="29" t="str">
        <f>COUNTIF(E82:E113,"v")&amp;"+"&amp;COUNTIF(E82:E113,"sz")</f>
        <v>3+1</v>
      </c>
      <c r="F114" s="29">
        <f>SUM(F82:F113)</f>
        <v>30</v>
      </c>
      <c r="G114" s="2" t="s">
        <v>412</v>
      </c>
      <c r="H114" s="29"/>
      <c r="I114" s="29">
        <f>SUM(I82:I113)</f>
        <v>13</v>
      </c>
      <c r="J114" s="29">
        <f>SUM(J82:J113)</f>
        <v>14</v>
      </c>
      <c r="K114" s="29" t="str">
        <f>COUNTIF(K82:K113,"v")&amp;"+"&amp;COUNTIF(K82:K113,"sz")</f>
        <v>5+1</v>
      </c>
      <c r="L114" s="29">
        <f>SUM(L82:L113)</f>
        <v>29</v>
      </c>
      <c r="M114" s="2" t="s">
        <v>412</v>
      </c>
      <c r="N114" s="29"/>
      <c r="O114" s="29">
        <f>SUM(O82:O113)</f>
        <v>10</v>
      </c>
      <c r="P114" s="29">
        <f>SUM(P82:P113)</f>
        <v>14</v>
      </c>
      <c r="Q114" s="29" t="str">
        <f>COUNTIF(Q82:Q113,"v")&amp;"+"&amp;COUNTIF(Q82:Q113,"sz")</f>
        <v>1+1</v>
      </c>
      <c r="R114" s="29">
        <f>SUM(R82:R113)</f>
        <v>30</v>
      </c>
      <c r="S114" s="2" t="s">
        <v>412</v>
      </c>
      <c r="T114" s="29"/>
      <c r="U114" s="29">
        <f>SUM(U82:U113)</f>
        <v>0</v>
      </c>
      <c r="V114" s="29">
        <f>SUM(V82:V113)</f>
        <v>26</v>
      </c>
      <c r="W114" s="29" t="str">
        <f>COUNTIF(W82:W113,"v")&amp;"+"&amp;COUNTIF(W82:W113,"sz")</f>
        <v>0+0</v>
      </c>
      <c r="X114" s="29">
        <f>SUM(X82:X113)</f>
        <v>29</v>
      </c>
      <c r="Y114" s="2"/>
      <c r="Z114" s="27"/>
    </row>
    <row r="115" spans="2:26">
      <c r="B115" s="2" t="s">
        <v>412</v>
      </c>
      <c r="C115" s="29">
        <f>C114+D114</f>
        <v>26</v>
      </c>
      <c r="D115" s="29" t="s">
        <v>432</v>
      </c>
      <c r="E115" s="29">
        <f>COUNTIF(E82:E113,"v")+COUNTIF(E82:E113,"f")</f>
        <v>8</v>
      </c>
      <c r="F115" s="29" t="s">
        <v>433</v>
      </c>
      <c r="G115" s="2" t="s">
        <v>412</v>
      </c>
      <c r="H115" s="29"/>
      <c r="I115" s="29">
        <f>I114+J114</f>
        <v>27</v>
      </c>
      <c r="J115" s="29" t="s">
        <v>432</v>
      </c>
      <c r="K115" s="29">
        <f>COUNTIF(K82:K113,"v")+COUNTIF(K82:K113,"f")</f>
        <v>8</v>
      </c>
      <c r="L115" s="29" t="s">
        <v>433</v>
      </c>
      <c r="M115" s="2" t="s">
        <v>412</v>
      </c>
      <c r="N115" s="29"/>
      <c r="O115" s="29">
        <f>O114+P114</f>
        <v>24</v>
      </c>
      <c r="P115" s="29" t="s">
        <v>432</v>
      </c>
      <c r="Q115" s="29">
        <f>COUNTIF(Q82:Q113,"v")+COUNTIF(Q82:Q113,"f")</f>
        <v>7</v>
      </c>
      <c r="R115" s="29" t="s">
        <v>433</v>
      </c>
      <c r="S115" s="2" t="s">
        <v>412</v>
      </c>
      <c r="T115" s="29"/>
      <c r="U115" s="29">
        <f>U114+V114</f>
        <v>26</v>
      </c>
      <c r="V115" s="29" t="s">
        <v>432</v>
      </c>
      <c r="W115" s="29">
        <f>COUNTIF(W82:W113,"v")+COUNTIF(W82:W113,"f")</f>
        <v>1</v>
      </c>
      <c r="X115" s="29" t="s">
        <v>433</v>
      </c>
      <c r="Y115" s="2"/>
      <c r="Z115" s="27"/>
    </row>
    <row r="118" spans="2:26" ht="11.25" customHeight="1">
      <c r="B118" s="26"/>
      <c r="C118" s="26" t="s">
        <v>498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"/>
      <c r="Z118" s="27"/>
    </row>
    <row r="119" spans="2:26" ht="11.25" customHeight="1" thickBot="1">
      <c r="B119" s="2" t="s">
        <v>412</v>
      </c>
      <c r="C119" s="24" t="s">
        <v>459</v>
      </c>
      <c r="D119" s="24"/>
      <c r="E119" s="24"/>
      <c r="F119" s="24"/>
      <c r="G119" s="2" t="s">
        <v>412</v>
      </c>
      <c r="H119" s="25"/>
      <c r="I119" s="25" t="s">
        <v>460</v>
      </c>
      <c r="J119" s="25"/>
      <c r="K119" s="25"/>
      <c r="L119" s="25"/>
      <c r="M119" s="2" t="s">
        <v>412</v>
      </c>
      <c r="N119" s="24"/>
      <c r="O119" s="24" t="s">
        <v>461</v>
      </c>
      <c r="P119" s="24"/>
      <c r="Q119" s="24"/>
      <c r="R119" s="24"/>
      <c r="S119" s="2" t="s">
        <v>412</v>
      </c>
      <c r="T119" s="25"/>
      <c r="U119" s="25" t="s">
        <v>462</v>
      </c>
      <c r="V119" s="25"/>
      <c r="W119" s="25"/>
      <c r="X119" s="25"/>
      <c r="Y119" s="2"/>
      <c r="Z119" s="27"/>
    </row>
    <row r="120" spans="2:26" ht="11.25" customHeight="1" thickBot="1">
      <c r="B120" s="180" t="s">
        <v>412</v>
      </c>
      <c r="C120" s="210" t="s">
        <v>415</v>
      </c>
      <c r="D120" s="210"/>
      <c r="E120" s="210"/>
      <c r="F120" s="211" t="s">
        <v>416</v>
      </c>
      <c r="G120" s="180" t="s">
        <v>412</v>
      </c>
      <c r="H120" s="31">
        <f t="shared" ref="H120:H130" ca="1" si="12">IF(OR(LEN(N:N)&lt;3,ISBLANK(N:N)),OFFSET(H120,-1,0),LEFT(N:N,4))</f>
        <v>0</v>
      </c>
      <c r="I120" s="205" t="s">
        <v>423</v>
      </c>
      <c r="J120" s="205"/>
      <c r="K120" s="205"/>
      <c r="L120" s="206" t="s">
        <v>424</v>
      </c>
      <c r="M120" s="180" t="s">
        <v>412</v>
      </c>
      <c r="N120" s="31">
        <f t="shared" ref="N120:N130" ca="1" si="13">IF(OR(LEN(T:T)&lt;3,ISBLANK(T:T)),OFFSET(N120,-1,0),LEFT(T:T,4))</f>
        <v>0</v>
      </c>
      <c r="O120" s="205" t="s">
        <v>423</v>
      </c>
      <c r="P120" s="205"/>
      <c r="Q120" s="205"/>
      <c r="R120" s="206" t="s">
        <v>424</v>
      </c>
      <c r="S120" s="2" t="s">
        <v>412</v>
      </c>
      <c r="T120" s="31">
        <f t="shared" ref="T120:T149" ca="1" si="14">IF(OR(LEN(BF:BF)&lt;3,ISBLANK(BF:BF)),OFFSET(T120,-1,0),LEFT(BF:BF,4))</f>
        <v>0</v>
      </c>
      <c r="U120" s="182" t="s">
        <v>415</v>
      </c>
      <c r="V120" s="182"/>
      <c r="W120" s="182"/>
      <c r="X120" s="183" t="s">
        <v>416</v>
      </c>
      <c r="Y120" s="2"/>
      <c r="Z120" s="27">
        <v>1</v>
      </c>
    </row>
    <row r="121" spans="2:26" ht="11.25" customHeight="1" thickBot="1">
      <c r="B121" s="180" t="s">
        <v>412</v>
      </c>
      <c r="C121" s="184" t="s">
        <v>428</v>
      </c>
      <c r="D121" s="184" t="s">
        <v>428</v>
      </c>
      <c r="E121" s="184" t="s">
        <v>428</v>
      </c>
      <c r="F121" s="184">
        <v>2</v>
      </c>
      <c r="G121" s="180" t="s">
        <v>412</v>
      </c>
      <c r="H121" s="31">
        <f t="shared" ca="1" si="12"/>
        <v>0</v>
      </c>
      <c r="I121" s="208">
        <v>1</v>
      </c>
      <c r="J121" s="208">
        <v>1</v>
      </c>
      <c r="K121" s="208" t="s">
        <v>121</v>
      </c>
      <c r="L121" s="208">
        <v>2</v>
      </c>
      <c r="M121" s="180" t="s">
        <v>412</v>
      </c>
      <c r="N121" s="31">
        <f t="shared" ca="1" si="13"/>
        <v>0</v>
      </c>
      <c r="O121" s="208">
        <v>1</v>
      </c>
      <c r="P121" s="208">
        <v>1</v>
      </c>
      <c r="Q121" s="208" t="s">
        <v>121</v>
      </c>
      <c r="R121" s="208">
        <v>2</v>
      </c>
      <c r="S121" s="2" t="s">
        <v>412</v>
      </c>
      <c r="T121" s="31">
        <f t="shared" ca="1" si="14"/>
        <v>0</v>
      </c>
      <c r="U121" s="185" t="s">
        <v>423</v>
      </c>
      <c r="V121" s="185"/>
      <c r="W121" s="185"/>
      <c r="X121" s="186" t="s">
        <v>426</v>
      </c>
      <c r="Y121" s="2"/>
      <c r="Z121" s="27">
        <v>2</v>
      </c>
    </row>
    <row r="122" spans="2:26" ht="11.25" customHeight="1">
      <c r="B122" s="180" t="s">
        <v>412</v>
      </c>
      <c r="C122" s="212" t="s">
        <v>468</v>
      </c>
      <c r="D122" s="6"/>
      <c r="E122" s="7"/>
      <c r="F122" s="213" t="s">
        <v>467</v>
      </c>
      <c r="G122" s="180" t="s">
        <v>412</v>
      </c>
      <c r="H122" s="31">
        <f t="shared" ca="1" si="12"/>
        <v>0</v>
      </c>
      <c r="I122" s="198" t="s">
        <v>269</v>
      </c>
      <c r="J122" s="198"/>
      <c r="K122" s="198"/>
      <c r="L122" s="199" t="s">
        <v>421</v>
      </c>
      <c r="M122" s="180" t="s">
        <v>412</v>
      </c>
      <c r="N122" s="31">
        <f t="shared" ca="1" si="13"/>
        <v>0</v>
      </c>
      <c r="O122" s="182" t="s">
        <v>415</v>
      </c>
      <c r="P122" s="182"/>
      <c r="Q122" s="182"/>
      <c r="R122" s="183" t="s">
        <v>416</v>
      </c>
      <c r="S122" s="2" t="s">
        <v>412</v>
      </c>
      <c r="T122" s="31">
        <f t="shared" ca="1" si="14"/>
        <v>0</v>
      </c>
      <c r="U122" s="187" t="s">
        <v>428</v>
      </c>
      <c r="V122" s="187" t="s">
        <v>428</v>
      </c>
      <c r="W122" s="187" t="s">
        <v>428</v>
      </c>
      <c r="X122" s="187">
        <v>3</v>
      </c>
      <c r="Y122" s="2"/>
      <c r="Z122" s="27">
        <v>3</v>
      </c>
    </row>
    <row r="123" spans="2:26" ht="11.25" customHeight="1" thickBot="1">
      <c r="B123" s="180" t="s">
        <v>412</v>
      </c>
      <c r="C123" s="214">
        <v>2</v>
      </c>
      <c r="D123" s="215">
        <v>0</v>
      </c>
      <c r="E123" s="215" t="s">
        <v>121</v>
      </c>
      <c r="F123" s="216">
        <v>2</v>
      </c>
      <c r="G123" s="180" t="s">
        <v>412</v>
      </c>
      <c r="H123" s="31">
        <f t="shared" ca="1" si="12"/>
        <v>0</v>
      </c>
      <c r="I123" s="200">
        <v>2</v>
      </c>
      <c r="J123" s="200">
        <v>0</v>
      </c>
      <c r="K123" s="200" t="s">
        <v>31</v>
      </c>
      <c r="L123" s="200">
        <v>2</v>
      </c>
      <c r="M123" s="180" t="s">
        <v>412</v>
      </c>
      <c r="N123" s="31">
        <f t="shared" ca="1" si="13"/>
        <v>0</v>
      </c>
      <c r="O123" s="184" t="s">
        <v>428</v>
      </c>
      <c r="P123" s="184" t="s">
        <v>428</v>
      </c>
      <c r="Q123" s="184" t="s">
        <v>428</v>
      </c>
      <c r="R123" s="184">
        <v>2</v>
      </c>
      <c r="S123" s="2" t="s">
        <v>412</v>
      </c>
      <c r="T123" s="31">
        <f t="shared" ca="1" si="14"/>
        <v>0</v>
      </c>
      <c r="U123" s="187"/>
      <c r="V123" s="187"/>
      <c r="W123" s="187"/>
      <c r="X123" s="187"/>
      <c r="Y123" s="2"/>
      <c r="Z123" s="27">
        <v>4</v>
      </c>
    </row>
    <row r="124" spans="2:26" ht="11.25" customHeight="1" thickBot="1">
      <c r="B124" s="180" t="s">
        <v>412</v>
      </c>
      <c r="C124" s="20" t="s">
        <v>414</v>
      </c>
      <c r="D124" s="20"/>
      <c r="E124" s="20"/>
      <c r="F124" s="21" t="s">
        <v>413</v>
      </c>
      <c r="G124" s="180" t="s">
        <v>412</v>
      </c>
      <c r="H124" s="31">
        <f t="shared" ca="1" si="12"/>
        <v>0</v>
      </c>
      <c r="I124" s="182" t="s">
        <v>415</v>
      </c>
      <c r="J124" s="182"/>
      <c r="K124" s="182"/>
      <c r="L124" s="183" t="s">
        <v>416</v>
      </c>
      <c r="M124" s="180" t="s">
        <v>412</v>
      </c>
      <c r="N124" s="31">
        <f t="shared" ca="1" si="13"/>
        <v>0</v>
      </c>
      <c r="O124" s="22" t="s">
        <v>304</v>
      </c>
      <c r="P124" s="22"/>
      <c r="Q124" s="23"/>
      <c r="R124" s="23" t="s">
        <v>422</v>
      </c>
      <c r="S124" s="2" t="s">
        <v>412</v>
      </c>
      <c r="T124" s="31">
        <f t="shared" ca="1" si="14"/>
        <v>0</v>
      </c>
      <c r="U124" s="5" t="s">
        <v>417</v>
      </c>
      <c r="V124" s="5"/>
      <c r="W124" s="5"/>
      <c r="X124" s="30" t="s">
        <v>418</v>
      </c>
      <c r="Y124" s="2"/>
      <c r="Z124" s="27">
        <v>5</v>
      </c>
    </row>
    <row r="125" spans="2:26" ht="11.25" customHeight="1" thickBot="1">
      <c r="B125" s="180" t="s">
        <v>412</v>
      </c>
      <c r="C125" s="11">
        <v>2</v>
      </c>
      <c r="D125" s="11">
        <v>2</v>
      </c>
      <c r="E125" s="11" t="s">
        <v>31</v>
      </c>
      <c r="F125" s="11">
        <v>4</v>
      </c>
      <c r="G125" s="180" t="s">
        <v>412</v>
      </c>
      <c r="H125" s="31">
        <f t="shared" ca="1" si="12"/>
        <v>0</v>
      </c>
      <c r="I125" s="22" t="s">
        <v>311</v>
      </c>
      <c r="J125" s="22"/>
      <c r="K125" s="23"/>
      <c r="L125" s="23" t="s">
        <v>463</v>
      </c>
      <c r="M125" s="180" t="s">
        <v>412</v>
      </c>
      <c r="N125" s="31">
        <f t="shared" ca="1" si="13"/>
        <v>0</v>
      </c>
      <c r="O125" s="9">
        <v>2</v>
      </c>
      <c r="P125" s="9">
        <v>0</v>
      </c>
      <c r="Q125" s="9" t="s">
        <v>121</v>
      </c>
      <c r="R125" s="9">
        <v>2</v>
      </c>
      <c r="S125" s="2" t="s">
        <v>412</v>
      </c>
      <c r="T125" s="31">
        <f t="shared" ca="1" si="14"/>
        <v>0</v>
      </c>
      <c r="U125" s="4">
        <v>0</v>
      </c>
      <c r="V125" s="4">
        <v>26</v>
      </c>
      <c r="W125" s="4" t="s">
        <v>121</v>
      </c>
      <c r="X125" s="4">
        <v>26</v>
      </c>
      <c r="Y125" s="2"/>
      <c r="Z125" s="27">
        <v>6</v>
      </c>
    </row>
    <row r="126" spans="2:26" ht="11.25" customHeight="1">
      <c r="B126" s="180" t="s">
        <v>412</v>
      </c>
      <c r="C126" s="181"/>
      <c r="D126" s="11"/>
      <c r="E126" s="11"/>
      <c r="F126" s="11"/>
      <c r="G126" s="180" t="s">
        <v>412</v>
      </c>
      <c r="H126" s="31">
        <f t="shared" ca="1" si="12"/>
        <v>0</v>
      </c>
      <c r="I126" s="9">
        <v>2</v>
      </c>
      <c r="J126" s="9">
        <v>1</v>
      </c>
      <c r="K126" s="9" t="s">
        <v>121</v>
      </c>
      <c r="L126" s="9">
        <v>3</v>
      </c>
      <c r="M126" s="180" t="s">
        <v>412</v>
      </c>
      <c r="N126" s="31">
        <f t="shared" ca="1" si="13"/>
        <v>0</v>
      </c>
      <c r="O126" s="6" t="s">
        <v>469</v>
      </c>
      <c r="P126" s="6"/>
      <c r="Q126" s="7"/>
      <c r="R126" s="7" t="s">
        <v>440</v>
      </c>
      <c r="S126" s="2" t="s">
        <v>412</v>
      </c>
      <c r="T126" s="31">
        <f t="shared" ca="1" si="14"/>
        <v>0</v>
      </c>
      <c r="U126" s="4"/>
      <c r="V126" s="4"/>
      <c r="W126" s="4"/>
      <c r="X126" s="4"/>
      <c r="Y126" s="2"/>
      <c r="Z126" s="27">
        <v>7</v>
      </c>
    </row>
    <row r="127" spans="2:26" ht="11.25" customHeight="1" thickBot="1">
      <c r="B127" s="180" t="s">
        <v>412</v>
      </c>
      <c r="C127" s="11"/>
      <c r="D127" s="11"/>
      <c r="E127" s="11"/>
      <c r="F127" s="11"/>
      <c r="G127" s="180" t="s">
        <v>412</v>
      </c>
      <c r="H127" s="31">
        <f t="shared" ca="1" si="12"/>
        <v>0</v>
      </c>
      <c r="I127" s="9"/>
      <c r="J127" s="9"/>
      <c r="K127" s="9"/>
      <c r="L127" s="9"/>
      <c r="M127" s="180" t="s">
        <v>412</v>
      </c>
      <c r="N127" s="31">
        <f t="shared" ca="1" si="13"/>
        <v>0</v>
      </c>
      <c r="O127" s="8">
        <v>2</v>
      </c>
      <c r="P127" s="8">
        <v>0</v>
      </c>
      <c r="Q127" s="8" t="s">
        <v>121</v>
      </c>
      <c r="R127" s="8">
        <v>2</v>
      </c>
      <c r="S127" s="2" t="s">
        <v>412</v>
      </c>
      <c r="T127" s="31">
        <f t="shared" ca="1" si="14"/>
        <v>0</v>
      </c>
      <c r="U127" s="4"/>
      <c r="V127" s="4"/>
      <c r="W127" s="4"/>
      <c r="X127" s="4"/>
      <c r="Y127" s="2"/>
      <c r="Z127" s="27">
        <v>8</v>
      </c>
    </row>
    <row r="128" spans="2:26" ht="11.25" customHeight="1">
      <c r="B128" s="180" t="s">
        <v>412</v>
      </c>
      <c r="C128" s="13" t="s">
        <v>107</v>
      </c>
      <c r="D128" s="13"/>
      <c r="E128" s="14"/>
      <c r="F128" s="14" t="s">
        <v>420</v>
      </c>
      <c r="G128" s="180" t="s">
        <v>412</v>
      </c>
      <c r="H128" s="31">
        <f t="shared" ca="1" si="12"/>
        <v>0</v>
      </c>
      <c r="I128" s="195" t="s">
        <v>281</v>
      </c>
      <c r="J128" s="195"/>
      <c r="K128" s="195"/>
      <c r="L128" s="196" t="s">
        <v>425</v>
      </c>
      <c r="M128" s="180" t="s">
        <v>412</v>
      </c>
      <c r="N128" s="31">
        <f t="shared" ca="1" si="13"/>
        <v>0</v>
      </c>
      <c r="O128" s="185" t="s">
        <v>423</v>
      </c>
      <c r="P128" s="185"/>
      <c r="Q128" s="185"/>
      <c r="R128" s="186" t="s">
        <v>426</v>
      </c>
      <c r="S128" s="2" t="s">
        <v>412</v>
      </c>
      <c r="T128" s="31">
        <f t="shared" ca="1" si="14"/>
        <v>0</v>
      </c>
      <c r="U128" s="4"/>
      <c r="V128" s="4"/>
      <c r="W128" s="4"/>
      <c r="X128" s="4"/>
      <c r="Y128" s="2"/>
      <c r="Z128" s="27">
        <v>9</v>
      </c>
    </row>
    <row r="129" spans="2:26" ht="11.25" customHeight="1" thickBot="1">
      <c r="B129" s="180" t="s">
        <v>412</v>
      </c>
      <c r="C129" s="15">
        <v>0</v>
      </c>
      <c r="D129" s="15">
        <v>2</v>
      </c>
      <c r="E129" s="15" t="s">
        <v>121</v>
      </c>
      <c r="F129" s="15">
        <v>2</v>
      </c>
      <c r="G129" s="180" t="s">
        <v>412</v>
      </c>
      <c r="H129" s="31">
        <f t="shared" ca="1" si="12"/>
        <v>0</v>
      </c>
      <c r="I129" s="197">
        <v>2</v>
      </c>
      <c r="J129" s="197">
        <v>1</v>
      </c>
      <c r="K129" s="197" t="s">
        <v>31</v>
      </c>
      <c r="L129" s="197">
        <v>3</v>
      </c>
      <c r="M129" s="180" t="s">
        <v>412</v>
      </c>
      <c r="N129" s="31">
        <f t="shared" ca="1" si="13"/>
        <v>0</v>
      </c>
      <c r="O129" s="187" t="s">
        <v>428</v>
      </c>
      <c r="P129" s="187" t="s">
        <v>428</v>
      </c>
      <c r="Q129" s="187" t="s">
        <v>428</v>
      </c>
      <c r="R129" s="187">
        <v>3</v>
      </c>
      <c r="S129" s="2" t="s">
        <v>412</v>
      </c>
      <c r="T129" s="31">
        <f t="shared" ca="1" si="14"/>
        <v>0</v>
      </c>
      <c r="U129" s="4"/>
      <c r="V129" s="4"/>
      <c r="W129" s="4"/>
      <c r="X129" s="4"/>
      <c r="Y129" s="2"/>
      <c r="Z129" s="27">
        <v>10</v>
      </c>
    </row>
    <row r="130" spans="2:26" ht="11.25" customHeight="1" thickBot="1">
      <c r="B130" s="180" t="s">
        <v>412</v>
      </c>
      <c r="C130" s="18" t="s">
        <v>471</v>
      </c>
      <c r="D130" s="18"/>
      <c r="E130" s="18"/>
      <c r="F130" s="19" t="s">
        <v>419</v>
      </c>
      <c r="G130" s="180" t="s">
        <v>412</v>
      </c>
      <c r="H130" s="31">
        <f t="shared" ca="1" si="12"/>
        <v>0</v>
      </c>
      <c r="I130" s="197"/>
      <c r="J130" s="197"/>
      <c r="K130" s="197"/>
      <c r="L130" s="197"/>
      <c r="M130" s="180" t="s">
        <v>412</v>
      </c>
      <c r="N130" s="31">
        <f t="shared" ca="1" si="13"/>
        <v>0</v>
      </c>
      <c r="O130" s="187"/>
      <c r="P130" s="187"/>
      <c r="Q130" s="187"/>
      <c r="R130" s="187"/>
      <c r="S130" s="2" t="s">
        <v>412</v>
      </c>
      <c r="T130" s="31">
        <f t="shared" ca="1" si="14"/>
        <v>0</v>
      </c>
      <c r="U130" s="4"/>
      <c r="V130" s="4"/>
      <c r="W130" s="4"/>
      <c r="X130" s="4"/>
      <c r="Y130" s="2"/>
      <c r="Z130" s="27">
        <v>11</v>
      </c>
    </row>
    <row r="131" spans="2:26" ht="11.25" customHeight="1">
      <c r="B131" s="180" t="s">
        <v>412</v>
      </c>
      <c r="C131" s="12">
        <v>2</v>
      </c>
      <c r="D131" s="12">
        <v>2</v>
      </c>
      <c r="E131" s="12" t="s">
        <v>121</v>
      </c>
      <c r="F131" s="12">
        <v>4</v>
      </c>
      <c r="G131" s="180" t="s">
        <v>412</v>
      </c>
      <c r="H131" s="31" t="e">
        <f ca="1">IF(OR(LEN(#REF!)&lt;3,ISBLANK(#REF!)),OFFSET(H131,-1,0),LEFT(#REF!,4))</f>
        <v>#REF!</v>
      </c>
      <c r="I131" s="5" t="s">
        <v>257</v>
      </c>
      <c r="J131" s="5"/>
      <c r="K131" s="5"/>
      <c r="L131" s="30" t="s">
        <v>470</v>
      </c>
      <c r="M131" s="180" t="s">
        <v>412</v>
      </c>
      <c r="N131" s="31">
        <f t="shared" ref="N131:N149" ca="1" si="15">IF(OR(LEN(AZ:AZ)&lt;3,ISBLANK(AZ:AZ)),OFFSET(N131,-1,0),LEFT(AZ:AZ,4))</f>
        <v>0</v>
      </c>
      <c r="O131" s="13" t="s">
        <v>427</v>
      </c>
      <c r="P131" s="13"/>
      <c r="Q131" s="14"/>
      <c r="R131" s="14" t="s">
        <v>450</v>
      </c>
      <c r="S131" s="2" t="s">
        <v>412</v>
      </c>
      <c r="T131" s="31">
        <f t="shared" ca="1" si="14"/>
        <v>0</v>
      </c>
      <c r="U131" s="4"/>
      <c r="V131" s="4"/>
      <c r="W131" s="4"/>
      <c r="X131" s="4"/>
      <c r="Y131" s="2"/>
      <c r="Z131" s="27">
        <v>12</v>
      </c>
    </row>
    <row r="132" spans="2:26" ht="11.25" customHeight="1">
      <c r="B132" s="180" t="s">
        <v>412</v>
      </c>
      <c r="C132" s="12"/>
      <c r="D132" s="12"/>
      <c r="E132" s="12"/>
      <c r="F132" s="12"/>
      <c r="G132" s="180" t="s">
        <v>412</v>
      </c>
      <c r="H132" s="31" t="e">
        <f ca="1">IF(OR(LEN(#REF!)&lt;3,ISBLANK(#REF!)),OFFSET(H132,-1,0),LEFT(#REF!,4))</f>
        <v>#REF!</v>
      </c>
      <c r="I132" s="4">
        <v>2</v>
      </c>
      <c r="J132" s="4">
        <v>1</v>
      </c>
      <c r="K132" s="4" t="s">
        <v>31</v>
      </c>
      <c r="L132" s="4">
        <v>3</v>
      </c>
      <c r="M132" s="180" t="s">
        <v>412</v>
      </c>
      <c r="N132" s="31">
        <f t="shared" ca="1" si="15"/>
        <v>0</v>
      </c>
      <c r="O132" s="15">
        <v>1</v>
      </c>
      <c r="P132" s="15">
        <v>2</v>
      </c>
      <c r="Q132" s="15" t="s">
        <v>121</v>
      </c>
      <c r="R132" s="15">
        <v>3</v>
      </c>
      <c r="S132" s="2" t="s">
        <v>412</v>
      </c>
      <c r="T132" s="31">
        <f t="shared" ca="1" si="14"/>
        <v>0</v>
      </c>
      <c r="U132" s="4"/>
      <c r="V132" s="4"/>
      <c r="W132" s="4"/>
      <c r="X132" s="4"/>
      <c r="Y132" s="2"/>
      <c r="Z132" s="27">
        <v>13</v>
      </c>
    </row>
    <row r="133" spans="2:26" ht="11.25" customHeight="1" thickBot="1">
      <c r="B133" s="180" t="s">
        <v>412</v>
      </c>
      <c r="C133" s="12"/>
      <c r="D133" s="12"/>
      <c r="E133" s="12"/>
      <c r="F133" s="12"/>
      <c r="G133" s="180" t="s">
        <v>412</v>
      </c>
      <c r="H133" s="31" t="e">
        <f ca="1">IF(OR(LEN(#REF!)&lt;3,ISBLANK(#REF!)),OFFSET(H133,-1,0),LEFT(#REF!,4))</f>
        <v>#REF!</v>
      </c>
      <c r="I133" s="4"/>
      <c r="J133" s="4"/>
      <c r="K133" s="4"/>
      <c r="L133" s="4"/>
      <c r="M133" s="180" t="s">
        <v>412</v>
      </c>
      <c r="N133" s="31">
        <f t="shared" ca="1" si="15"/>
        <v>0</v>
      </c>
      <c r="O133" s="15"/>
      <c r="P133" s="15"/>
      <c r="Q133" s="15"/>
      <c r="R133" s="15"/>
      <c r="S133" s="2" t="s">
        <v>412</v>
      </c>
      <c r="T133" s="31">
        <f t="shared" ca="1" si="14"/>
        <v>0</v>
      </c>
      <c r="U133" s="4"/>
      <c r="V133" s="4"/>
      <c r="W133" s="4"/>
      <c r="X133" s="4"/>
      <c r="Y133" s="2"/>
      <c r="Z133" s="27">
        <v>14</v>
      </c>
    </row>
    <row r="134" spans="2:26" ht="11.25" customHeight="1">
      <c r="B134" s="180" t="s">
        <v>412</v>
      </c>
      <c r="C134" s="192" t="s">
        <v>435</v>
      </c>
      <c r="D134" s="192"/>
      <c r="E134" s="193"/>
      <c r="F134" s="193" t="s">
        <v>426</v>
      </c>
      <c r="G134" s="180" t="s">
        <v>412</v>
      </c>
      <c r="H134" s="31" t="e">
        <f ca="1">IF(OR(LEN(#REF!)&lt;3,ISBLANK(#REF!)),OFFSET(H134,-1,0),LEFT(#REF!,4))</f>
        <v>#REF!</v>
      </c>
      <c r="I134" s="192" t="s">
        <v>435</v>
      </c>
      <c r="J134" s="192"/>
      <c r="K134" s="193"/>
      <c r="L134" s="193" t="s">
        <v>426</v>
      </c>
      <c r="M134" s="180" t="s">
        <v>412</v>
      </c>
      <c r="N134" s="31">
        <f t="shared" ca="1" si="15"/>
        <v>0</v>
      </c>
      <c r="O134" s="192" t="s">
        <v>435</v>
      </c>
      <c r="P134" s="192"/>
      <c r="Q134" s="193"/>
      <c r="R134" s="193" t="s">
        <v>426</v>
      </c>
      <c r="S134" s="2" t="s">
        <v>412</v>
      </c>
      <c r="T134" s="31">
        <f t="shared" ca="1" si="14"/>
        <v>0</v>
      </c>
      <c r="U134" s="4"/>
      <c r="V134" s="4"/>
      <c r="W134" s="4"/>
      <c r="X134" s="4"/>
      <c r="Y134" s="2"/>
      <c r="Z134" s="27">
        <v>15</v>
      </c>
    </row>
    <row r="135" spans="2:26" ht="11.25" customHeight="1">
      <c r="B135" s="180" t="s">
        <v>412</v>
      </c>
      <c r="C135" s="194">
        <v>1</v>
      </c>
      <c r="D135" s="194">
        <v>2</v>
      </c>
      <c r="E135" s="194" t="s">
        <v>428</v>
      </c>
      <c r="F135" s="194">
        <v>3</v>
      </c>
      <c r="G135" s="180" t="s">
        <v>412</v>
      </c>
      <c r="H135" s="31" t="e">
        <f ca="1">IF(OR(LEN(#REF!)&lt;3,ISBLANK(#REF!)),OFFSET(H135,-1,0),LEFT(#REF!,4))</f>
        <v>#REF!</v>
      </c>
      <c r="I135" s="194">
        <v>1</v>
      </c>
      <c r="J135" s="194">
        <v>2</v>
      </c>
      <c r="K135" s="194" t="s">
        <v>428</v>
      </c>
      <c r="L135" s="194">
        <v>3</v>
      </c>
      <c r="M135" s="180"/>
      <c r="N135" s="31">
        <f t="shared" ca="1" si="15"/>
        <v>0</v>
      </c>
      <c r="O135" s="194">
        <v>1</v>
      </c>
      <c r="P135" s="194">
        <v>2</v>
      </c>
      <c r="Q135" s="194" t="s">
        <v>428</v>
      </c>
      <c r="R135" s="194">
        <v>3</v>
      </c>
      <c r="S135" s="2" t="s">
        <v>412</v>
      </c>
      <c r="T135" s="31">
        <f t="shared" ca="1" si="14"/>
        <v>0</v>
      </c>
      <c r="U135" s="4"/>
      <c r="V135" s="4"/>
      <c r="W135" s="4"/>
      <c r="X135" s="4"/>
      <c r="Y135" s="2"/>
      <c r="Z135" s="27">
        <v>16</v>
      </c>
    </row>
    <row r="136" spans="2:26" ht="11.25" customHeight="1" thickBot="1">
      <c r="B136" s="180" t="s">
        <v>412</v>
      </c>
      <c r="C136" s="194"/>
      <c r="D136" s="194"/>
      <c r="E136" s="194"/>
      <c r="F136" s="194"/>
      <c r="G136" s="180" t="s">
        <v>412</v>
      </c>
      <c r="H136" s="31" t="e">
        <f ca="1">IF(OR(LEN(#REF!)&lt;3,ISBLANK(#REF!)),OFFSET(H136,-1,0),LEFT(#REF!,4))</f>
        <v>#REF!</v>
      </c>
      <c r="I136" s="194"/>
      <c r="J136" s="194"/>
      <c r="K136" s="194"/>
      <c r="L136" s="194"/>
      <c r="M136" s="180" t="s">
        <v>412</v>
      </c>
      <c r="N136" s="31">
        <f t="shared" ca="1" si="15"/>
        <v>0</v>
      </c>
      <c r="O136" s="194"/>
      <c r="P136" s="194"/>
      <c r="Q136" s="194"/>
      <c r="R136" s="194"/>
      <c r="S136" s="2" t="s">
        <v>412</v>
      </c>
      <c r="T136" s="31">
        <f t="shared" ca="1" si="14"/>
        <v>0</v>
      </c>
      <c r="U136" s="4"/>
      <c r="V136" s="4"/>
      <c r="W136" s="4"/>
      <c r="X136" s="4"/>
      <c r="Y136" s="2"/>
      <c r="Z136" s="27">
        <v>17</v>
      </c>
    </row>
    <row r="137" spans="2:26" ht="11.25" customHeight="1">
      <c r="B137" s="180" t="s">
        <v>412</v>
      </c>
      <c r="C137" s="192" t="s">
        <v>435</v>
      </c>
      <c r="D137" s="192"/>
      <c r="E137" s="193"/>
      <c r="F137" s="193" t="s">
        <v>426</v>
      </c>
      <c r="G137" s="180" t="s">
        <v>412</v>
      </c>
      <c r="H137" s="31" t="e">
        <f ca="1">IF(OR(LEN(#REF!)&lt;3,ISBLANK(#REF!)),OFFSET(H137,-1,0),LEFT(#REF!,4))</f>
        <v>#REF!</v>
      </c>
      <c r="I137" s="192" t="s">
        <v>435</v>
      </c>
      <c r="J137" s="192"/>
      <c r="K137" s="193"/>
      <c r="L137" s="193" t="s">
        <v>426</v>
      </c>
      <c r="M137" s="180" t="s">
        <v>412</v>
      </c>
      <c r="N137" s="31">
        <f t="shared" ca="1" si="15"/>
        <v>0</v>
      </c>
      <c r="O137" s="192" t="s">
        <v>435</v>
      </c>
      <c r="P137" s="192"/>
      <c r="Q137" s="193"/>
      <c r="R137" s="193" t="s">
        <v>426</v>
      </c>
      <c r="S137" s="2" t="s">
        <v>412</v>
      </c>
      <c r="T137" s="31">
        <f t="shared" ca="1" si="14"/>
        <v>0</v>
      </c>
      <c r="U137" s="4"/>
      <c r="V137" s="4"/>
      <c r="W137" s="4"/>
      <c r="X137" s="4"/>
      <c r="Y137" s="2"/>
      <c r="Z137" s="27">
        <v>18</v>
      </c>
    </row>
    <row r="138" spans="2:26" ht="11.25" customHeight="1">
      <c r="B138" s="180" t="s">
        <v>412</v>
      </c>
      <c r="C138" s="194">
        <v>1</v>
      </c>
      <c r="D138" s="194">
        <v>2</v>
      </c>
      <c r="E138" s="194" t="s">
        <v>428</v>
      </c>
      <c r="F138" s="194">
        <v>3</v>
      </c>
      <c r="G138" s="180" t="s">
        <v>412</v>
      </c>
      <c r="H138" s="31" t="e">
        <f ca="1">IF(OR(LEN(#REF!)&lt;3,ISBLANK(#REF!)),OFFSET(H138,-1,0),LEFT(#REF!,4))</f>
        <v>#REF!</v>
      </c>
      <c r="I138" s="194">
        <v>1</v>
      </c>
      <c r="J138" s="194">
        <v>2</v>
      </c>
      <c r="K138" s="194" t="s">
        <v>428</v>
      </c>
      <c r="L138" s="194">
        <v>3</v>
      </c>
      <c r="M138" s="180" t="s">
        <v>412</v>
      </c>
      <c r="N138" s="31">
        <f t="shared" ca="1" si="15"/>
        <v>0</v>
      </c>
      <c r="O138" s="194">
        <v>1</v>
      </c>
      <c r="P138" s="194">
        <v>2</v>
      </c>
      <c r="Q138" s="194" t="s">
        <v>428</v>
      </c>
      <c r="R138" s="194">
        <v>3</v>
      </c>
      <c r="S138" s="2" t="s">
        <v>412</v>
      </c>
      <c r="T138" s="31">
        <f t="shared" ca="1" si="14"/>
        <v>0</v>
      </c>
      <c r="U138" s="4"/>
      <c r="V138" s="4"/>
      <c r="W138" s="4"/>
      <c r="X138" s="4" t="s">
        <v>425</v>
      </c>
      <c r="Y138" s="2"/>
      <c r="Z138" s="27">
        <v>19</v>
      </c>
    </row>
    <row r="139" spans="2:26" ht="11.25" customHeight="1" thickBot="1">
      <c r="B139" s="180" t="s">
        <v>412</v>
      </c>
      <c r="C139" s="194"/>
      <c r="D139" s="194"/>
      <c r="E139" s="194"/>
      <c r="F139" s="194"/>
      <c r="G139" s="180" t="s">
        <v>412</v>
      </c>
      <c r="H139" s="31" t="e">
        <f ca="1">IF(OR(LEN(#REF!)&lt;3,ISBLANK(#REF!)),OFFSET(H139,-1,0),LEFT(#REF!,4))</f>
        <v>#REF!</v>
      </c>
      <c r="I139" s="194"/>
      <c r="J139" s="194"/>
      <c r="K139" s="194"/>
      <c r="L139" s="194"/>
      <c r="M139" s="180" t="s">
        <v>412</v>
      </c>
      <c r="N139" s="31">
        <f t="shared" ca="1" si="15"/>
        <v>0</v>
      </c>
      <c r="O139" s="194"/>
      <c r="P139" s="194"/>
      <c r="Q139" s="194"/>
      <c r="R139" s="194"/>
      <c r="S139" s="2" t="s">
        <v>412</v>
      </c>
      <c r="T139" s="31">
        <f t="shared" ca="1" si="14"/>
        <v>0</v>
      </c>
      <c r="U139" s="4"/>
      <c r="V139" s="4"/>
      <c r="W139" s="4"/>
      <c r="X139" s="4"/>
      <c r="Y139" s="2"/>
      <c r="Z139" s="27">
        <v>20</v>
      </c>
    </row>
    <row r="140" spans="2:26" ht="11.25" customHeight="1">
      <c r="B140" s="180" t="s">
        <v>412</v>
      </c>
      <c r="C140" s="192" t="s">
        <v>454</v>
      </c>
      <c r="D140" s="192"/>
      <c r="E140" s="193"/>
      <c r="F140" s="193" t="s">
        <v>455</v>
      </c>
      <c r="G140" s="180" t="s">
        <v>412</v>
      </c>
      <c r="H140" s="31" t="e">
        <f ca="1">IF(OR(LEN(#REF!)&lt;3,ISBLANK(#REF!)),OFFSET(H140,-1,0),LEFT(#REF!,4))</f>
        <v>#REF!</v>
      </c>
      <c r="I140" s="5" t="s">
        <v>208</v>
      </c>
      <c r="J140" s="5"/>
      <c r="K140" s="5"/>
      <c r="L140" s="30" t="s">
        <v>418</v>
      </c>
      <c r="M140" s="180" t="s">
        <v>412</v>
      </c>
      <c r="N140" s="31">
        <f t="shared" ca="1" si="15"/>
        <v>0</v>
      </c>
      <c r="O140" s="5" t="s">
        <v>210</v>
      </c>
      <c r="P140" s="5"/>
      <c r="Q140" s="5"/>
      <c r="R140" s="30" t="s">
        <v>418</v>
      </c>
      <c r="S140" s="2" t="s">
        <v>412</v>
      </c>
      <c r="T140" s="31">
        <f t="shared" ca="1" si="14"/>
        <v>0</v>
      </c>
      <c r="U140" s="4"/>
      <c r="V140" s="4"/>
      <c r="W140" s="4"/>
      <c r="X140" s="4"/>
      <c r="Y140" s="2"/>
      <c r="Z140" s="27">
        <v>21</v>
      </c>
    </row>
    <row r="141" spans="2:26" ht="11.25" customHeight="1">
      <c r="B141" s="180" t="s">
        <v>412</v>
      </c>
      <c r="C141" s="194">
        <v>0</v>
      </c>
      <c r="D141" s="194">
        <v>4</v>
      </c>
      <c r="E141" s="194" t="s">
        <v>121</v>
      </c>
      <c r="F141" s="194">
        <v>4</v>
      </c>
      <c r="G141" s="180" t="s">
        <v>412</v>
      </c>
      <c r="H141" s="31" t="e">
        <f ca="1">IF(OR(LEN(#REF!)&lt;3,ISBLANK(#REF!)),OFFSET(H141,-1,0),LEFT(#REF!,4))</f>
        <v>#REF!</v>
      </c>
      <c r="I141" s="4">
        <v>0</v>
      </c>
      <c r="J141" s="4">
        <v>10</v>
      </c>
      <c r="K141" s="4" t="s">
        <v>121</v>
      </c>
      <c r="L141" s="4">
        <v>10</v>
      </c>
      <c r="M141" s="180" t="s">
        <v>412</v>
      </c>
      <c r="N141" s="31">
        <f t="shared" ca="1" si="15"/>
        <v>0</v>
      </c>
      <c r="O141" s="4">
        <v>0</v>
      </c>
      <c r="P141" s="4">
        <v>10</v>
      </c>
      <c r="Q141" s="4" t="s">
        <v>121</v>
      </c>
      <c r="R141" s="4">
        <v>10</v>
      </c>
      <c r="S141" s="2" t="s">
        <v>412</v>
      </c>
      <c r="T141" s="31">
        <f t="shared" ca="1" si="14"/>
        <v>0</v>
      </c>
      <c r="U141" s="4"/>
      <c r="V141" s="4"/>
      <c r="W141" s="4"/>
      <c r="X141" s="4" t="s">
        <v>419</v>
      </c>
      <c r="Y141" s="2"/>
      <c r="Z141" s="27">
        <v>22</v>
      </c>
    </row>
    <row r="142" spans="2:26" ht="11.25" customHeight="1">
      <c r="B142" s="180" t="s">
        <v>412</v>
      </c>
      <c r="C142" s="194"/>
      <c r="D142" s="194"/>
      <c r="E142" s="194"/>
      <c r="F142" s="194"/>
      <c r="G142" s="180" t="s">
        <v>412</v>
      </c>
      <c r="H142" s="31" t="e">
        <f ca="1">IF(OR(LEN(#REF!)&lt;3,ISBLANK(#REF!)),OFFSET(H142,-1,0),LEFT(#REF!,4))</f>
        <v>#REF!</v>
      </c>
      <c r="I142" s="4"/>
      <c r="J142" s="4"/>
      <c r="K142" s="4"/>
      <c r="L142" s="4"/>
      <c r="M142" s="180" t="s">
        <v>412</v>
      </c>
      <c r="N142" s="31">
        <f t="shared" ca="1" si="15"/>
        <v>0</v>
      </c>
      <c r="O142" s="4"/>
      <c r="P142" s="4"/>
      <c r="Q142" s="4"/>
      <c r="R142" s="4"/>
      <c r="S142" s="2" t="s">
        <v>412</v>
      </c>
      <c r="T142" s="31">
        <f t="shared" ca="1" si="14"/>
        <v>0</v>
      </c>
      <c r="U142" s="4"/>
      <c r="V142" s="4"/>
      <c r="W142" s="4"/>
      <c r="X142" s="4"/>
      <c r="Y142" s="2"/>
      <c r="Z142" s="27">
        <v>23</v>
      </c>
    </row>
    <row r="143" spans="2:26" ht="11.25" customHeight="1" thickBot="1">
      <c r="B143" s="180" t="s">
        <v>412</v>
      </c>
      <c r="C143" s="194"/>
      <c r="D143" s="194"/>
      <c r="E143" s="194"/>
      <c r="F143" s="194"/>
      <c r="G143" s="180" t="s">
        <v>412</v>
      </c>
      <c r="H143" s="31" t="e">
        <f ca="1">IF(OR(LEN(#REF!)&lt;3,ISBLANK(#REF!)),OFFSET(H143,-1,0),LEFT(#REF!,4))</f>
        <v>#REF!</v>
      </c>
      <c r="I143" s="4"/>
      <c r="J143" s="4"/>
      <c r="K143" s="4"/>
      <c r="L143" s="4"/>
      <c r="M143" s="180" t="s">
        <v>412</v>
      </c>
      <c r="N143" s="31">
        <f t="shared" ca="1" si="15"/>
        <v>0</v>
      </c>
      <c r="O143" s="4"/>
      <c r="P143" s="4"/>
      <c r="Q143" s="4"/>
      <c r="R143" s="4"/>
      <c r="S143" s="2" t="s">
        <v>412</v>
      </c>
      <c r="T143" s="31">
        <f t="shared" ca="1" si="14"/>
        <v>0</v>
      </c>
      <c r="U143" s="4"/>
      <c r="V143" s="4"/>
      <c r="W143" s="4"/>
      <c r="X143" s="4"/>
      <c r="Y143" s="2"/>
      <c r="Z143" s="27">
        <v>24</v>
      </c>
    </row>
    <row r="144" spans="2:26" ht="11.25" customHeight="1">
      <c r="B144" s="180" t="s">
        <v>412</v>
      </c>
      <c r="C144" s="5" t="s">
        <v>456</v>
      </c>
      <c r="D144" s="5"/>
      <c r="E144" s="5"/>
      <c r="F144" s="30" t="s">
        <v>418</v>
      </c>
      <c r="G144" s="180" t="s">
        <v>412</v>
      </c>
      <c r="H144" s="31" t="e">
        <f ca="1">IF(OR(LEN(#REF!)&lt;3,ISBLANK(#REF!)),OFFSET(H144,-1,0),LEFT(#REF!,4))</f>
        <v>#REF!</v>
      </c>
      <c r="I144" s="4"/>
      <c r="J144" s="4"/>
      <c r="K144" s="4"/>
      <c r="L144" s="4"/>
      <c r="M144" s="180" t="s">
        <v>412</v>
      </c>
      <c r="N144" s="31">
        <f t="shared" ca="1" si="15"/>
        <v>0</v>
      </c>
      <c r="O144" s="4"/>
      <c r="P144" s="4"/>
      <c r="Q144" s="4"/>
      <c r="R144" s="4"/>
      <c r="S144" s="2" t="s">
        <v>412</v>
      </c>
      <c r="T144" s="31">
        <f t="shared" ca="1" si="14"/>
        <v>0</v>
      </c>
      <c r="U144" s="4"/>
      <c r="V144" s="4"/>
      <c r="W144" s="4"/>
      <c r="X144" s="4" t="s">
        <v>421</v>
      </c>
      <c r="Y144" s="2"/>
      <c r="Z144" s="27">
        <v>25</v>
      </c>
    </row>
    <row r="145" spans="1:26" ht="11.25" customHeight="1">
      <c r="B145" s="180" t="s">
        <v>412</v>
      </c>
      <c r="C145" s="4">
        <v>0</v>
      </c>
      <c r="D145" s="4">
        <v>6</v>
      </c>
      <c r="E145" s="4" t="s">
        <v>121</v>
      </c>
      <c r="F145" s="4">
        <v>6</v>
      </c>
      <c r="G145" s="180" t="s">
        <v>412</v>
      </c>
      <c r="H145" s="31" t="e">
        <f ca="1">IF(OR(LEN(#REF!)&lt;3,ISBLANK(#REF!)),OFFSET(H145,-1,0),LEFT(#REF!,4))</f>
        <v>#REF!</v>
      </c>
      <c r="I145" s="4"/>
      <c r="J145" s="4"/>
      <c r="K145" s="4"/>
      <c r="L145" s="4"/>
      <c r="M145" s="180" t="s">
        <v>412</v>
      </c>
      <c r="N145" s="31">
        <f t="shared" ca="1" si="15"/>
        <v>0</v>
      </c>
      <c r="O145" s="4"/>
      <c r="P145" s="4"/>
      <c r="Q145" s="4"/>
      <c r="R145" s="4"/>
      <c r="S145" s="2" t="s">
        <v>412</v>
      </c>
      <c r="T145" s="31">
        <f t="shared" ca="1" si="14"/>
        <v>0</v>
      </c>
      <c r="U145" s="4"/>
      <c r="V145" s="4"/>
      <c r="W145" s="4"/>
      <c r="X145" s="4"/>
      <c r="Y145" s="2"/>
      <c r="Z145" s="27">
        <v>26</v>
      </c>
    </row>
    <row r="146" spans="1:26" ht="11.25" customHeight="1">
      <c r="B146" s="180" t="s">
        <v>412</v>
      </c>
      <c r="C146" s="4"/>
      <c r="D146" s="4"/>
      <c r="E146" s="4"/>
      <c r="F146" s="4"/>
      <c r="G146" s="180" t="s">
        <v>412</v>
      </c>
      <c r="H146" s="31" t="e">
        <f ca="1">IF(OR(LEN(#REF!)&lt;3,ISBLANK(#REF!)),OFFSET(H146,-1,0),LEFT(#REF!,4))</f>
        <v>#REF!</v>
      </c>
      <c r="I146" s="4"/>
      <c r="J146" s="4"/>
      <c r="K146" s="4"/>
      <c r="L146" s="4" t="s">
        <v>425</v>
      </c>
      <c r="M146" s="180" t="s">
        <v>412</v>
      </c>
      <c r="N146" s="31">
        <f t="shared" ca="1" si="15"/>
        <v>0</v>
      </c>
      <c r="O146" s="4"/>
      <c r="P146" s="4"/>
      <c r="Q146" s="4"/>
      <c r="R146" s="4" t="s">
        <v>425</v>
      </c>
      <c r="S146" s="2" t="s">
        <v>412</v>
      </c>
      <c r="T146" s="31">
        <f t="shared" ca="1" si="14"/>
        <v>0</v>
      </c>
      <c r="U146" s="4"/>
      <c r="V146" s="4"/>
      <c r="W146" s="4"/>
      <c r="X146" s="4"/>
      <c r="Y146" s="2"/>
      <c r="Z146" s="27">
        <v>27</v>
      </c>
    </row>
    <row r="147" spans="1:26" ht="11.25" customHeight="1">
      <c r="B147" s="180" t="s">
        <v>412</v>
      </c>
      <c r="C147" s="4"/>
      <c r="D147" s="4"/>
      <c r="E147" s="4"/>
      <c r="F147" s="4"/>
      <c r="G147" s="180" t="s">
        <v>412</v>
      </c>
      <c r="H147" s="31" t="e">
        <f ca="1">IF(OR(LEN(#REF!)&lt;3,ISBLANK(#REF!)),OFFSET(H147,-1,0),LEFT(#REF!,4))</f>
        <v>#REF!</v>
      </c>
      <c r="I147" s="4"/>
      <c r="J147" s="4"/>
      <c r="K147" s="4"/>
      <c r="L147" s="4" t="s">
        <v>419</v>
      </c>
      <c r="M147" s="180" t="s">
        <v>412</v>
      </c>
      <c r="N147" s="31">
        <f t="shared" ca="1" si="15"/>
        <v>0</v>
      </c>
      <c r="O147" s="4"/>
      <c r="P147" s="4"/>
      <c r="Q147" s="4"/>
      <c r="R147" s="4" t="s">
        <v>419</v>
      </c>
      <c r="S147" s="2" t="s">
        <v>412</v>
      </c>
      <c r="T147" s="31">
        <f t="shared" ca="1" si="14"/>
        <v>0</v>
      </c>
      <c r="U147" s="4"/>
      <c r="V147" s="4"/>
      <c r="W147" s="4"/>
      <c r="X147" s="4" t="s">
        <v>413</v>
      </c>
      <c r="Y147" s="2"/>
      <c r="Z147" s="27">
        <v>28</v>
      </c>
    </row>
    <row r="148" spans="1:26" ht="11.25" customHeight="1">
      <c r="B148" s="180" t="s">
        <v>412</v>
      </c>
      <c r="C148" s="4" t="s">
        <v>465</v>
      </c>
      <c r="D148" s="4"/>
      <c r="E148" s="4" t="s">
        <v>46</v>
      </c>
      <c r="F148" s="4"/>
      <c r="G148" s="180" t="s">
        <v>412</v>
      </c>
      <c r="H148" s="31" t="e">
        <f ca="1">IF(OR(LEN(#REF!)&lt;3,ISBLANK(#REF!)),OFFSET(H148,-1,0),LEFT(#REF!,4))</f>
        <v>#REF!</v>
      </c>
      <c r="I148" s="4" t="s">
        <v>430</v>
      </c>
      <c r="J148" s="4"/>
      <c r="K148" s="4" t="s">
        <v>46</v>
      </c>
      <c r="L148" s="4" t="s">
        <v>421</v>
      </c>
      <c r="M148" s="180" t="s">
        <v>412</v>
      </c>
      <c r="N148" s="31">
        <f t="shared" ca="1" si="15"/>
        <v>0</v>
      </c>
      <c r="O148" s="4" t="s">
        <v>431</v>
      </c>
      <c r="P148" s="4"/>
      <c r="Q148" s="4" t="s">
        <v>46</v>
      </c>
      <c r="R148" s="4" t="s">
        <v>421</v>
      </c>
      <c r="S148" s="2" t="s">
        <v>412</v>
      </c>
      <c r="T148" s="31">
        <f t="shared" ca="1" si="14"/>
        <v>0</v>
      </c>
      <c r="U148" s="4"/>
      <c r="V148" s="4"/>
      <c r="W148" s="4"/>
      <c r="X148" s="4"/>
      <c r="Y148" s="2"/>
      <c r="Z148" s="27">
        <v>29</v>
      </c>
    </row>
    <row r="149" spans="1:26" ht="11.25" customHeight="1" thickBot="1">
      <c r="B149" s="180" t="s">
        <v>412</v>
      </c>
      <c r="C149" s="4"/>
      <c r="D149" s="4"/>
      <c r="E149" s="4"/>
      <c r="F149" s="4"/>
      <c r="G149" s="180" t="s">
        <v>412</v>
      </c>
      <c r="H149" s="31" t="e">
        <f ca="1">IF(OR(LEN(#REF!)&lt;3,ISBLANK(#REF!)),OFFSET(H149,-1,0),LEFT(#REF!,4))</f>
        <v>#REF!</v>
      </c>
      <c r="I149" s="4"/>
      <c r="J149" s="4"/>
      <c r="K149" s="4"/>
      <c r="L149" s="4" t="s">
        <v>413</v>
      </c>
      <c r="M149" s="180" t="s">
        <v>412</v>
      </c>
      <c r="N149" s="31">
        <f t="shared" ca="1" si="15"/>
        <v>0</v>
      </c>
      <c r="O149" s="4"/>
      <c r="P149" s="4"/>
      <c r="Q149" s="4"/>
      <c r="R149" s="4" t="s">
        <v>413</v>
      </c>
      <c r="S149" s="2" t="s">
        <v>412</v>
      </c>
      <c r="T149" s="31">
        <f t="shared" ca="1" si="14"/>
        <v>0</v>
      </c>
      <c r="U149" s="4"/>
      <c r="V149" s="4"/>
      <c r="W149" s="4"/>
      <c r="X149" s="4"/>
      <c r="Y149" s="2"/>
      <c r="Z149" s="27">
        <v>30</v>
      </c>
    </row>
    <row r="150" spans="1:26" ht="11.25" customHeight="1">
      <c r="B150" s="2" t="s">
        <v>412</v>
      </c>
      <c r="C150" s="28" t="s">
        <v>97</v>
      </c>
      <c r="D150" s="28" t="s">
        <v>98</v>
      </c>
      <c r="E150" s="28" t="s">
        <v>99</v>
      </c>
      <c r="F150" s="28" t="s">
        <v>100</v>
      </c>
      <c r="G150" s="2" t="s">
        <v>412</v>
      </c>
      <c r="H150" s="28"/>
      <c r="I150" s="28" t="s">
        <v>97</v>
      </c>
      <c r="J150" s="28" t="s">
        <v>98</v>
      </c>
      <c r="K150" s="28" t="s">
        <v>99</v>
      </c>
      <c r="L150" s="28" t="s">
        <v>100</v>
      </c>
      <c r="M150" s="2" t="s">
        <v>412</v>
      </c>
      <c r="N150" s="28"/>
      <c r="O150" s="28" t="s">
        <v>97</v>
      </c>
      <c r="P150" s="28" t="s">
        <v>98</v>
      </c>
      <c r="Q150" s="28" t="s">
        <v>99</v>
      </c>
      <c r="R150" s="28" t="s">
        <v>100</v>
      </c>
      <c r="S150" s="2" t="s">
        <v>412</v>
      </c>
      <c r="T150" s="28"/>
      <c r="U150" s="28" t="s">
        <v>97</v>
      </c>
      <c r="V150" s="28" t="s">
        <v>98</v>
      </c>
      <c r="W150" s="28" t="s">
        <v>99</v>
      </c>
      <c r="X150" s="28" t="s">
        <v>100</v>
      </c>
      <c r="Y150" s="2"/>
      <c r="Z150" s="27"/>
    </row>
    <row r="151" spans="1:26">
      <c r="B151" s="2" t="s">
        <v>412</v>
      </c>
      <c r="C151" s="29">
        <f>SUM(C119:C150)</f>
        <v>8</v>
      </c>
      <c r="D151" s="29">
        <f>SUM(D119:D150)</f>
        <v>20</v>
      </c>
      <c r="E151" s="29" t="str">
        <f>COUNTIF(E119:E150,"v")&amp;"+"&amp;COUNTIF(E119:E150,"sz")</f>
        <v>1+1</v>
      </c>
      <c r="F151" s="29">
        <f>SUM(F119:F150)</f>
        <v>30</v>
      </c>
      <c r="G151" s="2" t="s">
        <v>412</v>
      </c>
      <c r="H151" s="29"/>
      <c r="I151" s="29">
        <f>SUM(I119:I150)</f>
        <v>11</v>
      </c>
      <c r="J151" s="29">
        <f>SUM(J119:J150)</f>
        <v>18</v>
      </c>
      <c r="K151" s="29" t="str">
        <f>COUNTIF(K119:K150,"v")&amp;"+"&amp;COUNTIF(K119:K150,"sz")</f>
        <v>3+1</v>
      </c>
      <c r="L151" s="29">
        <f>SUM(L119:L150)</f>
        <v>29</v>
      </c>
      <c r="M151" s="2" t="s">
        <v>412</v>
      </c>
      <c r="N151" s="29"/>
      <c r="O151" s="29">
        <f>SUM(O119:O150)</f>
        <v>8</v>
      </c>
      <c r="P151" s="29">
        <f>SUM(P119:P150)</f>
        <v>17</v>
      </c>
      <c r="Q151" s="29" t="str">
        <f>COUNTIF(Q119:Q150,"v")&amp;"+"&amp;COUNTIF(Q119:Q150,"sz")</f>
        <v>0+1</v>
      </c>
      <c r="R151" s="29">
        <f>SUM(R119:R150)</f>
        <v>30</v>
      </c>
      <c r="S151" s="2" t="s">
        <v>412</v>
      </c>
      <c r="T151" s="29"/>
      <c r="U151" s="29">
        <f>SUM(U119:U150)</f>
        <v>0</v>
      </c>
      <c r="V151" s="29">
        <f>SUM(V119:V150)</f>
        <v>26</v>
      </c>
      <c r="W151" s="29" t="str">
        <f>COUNTIF(W119:W150,"v")&amp;"+"&amp;COUNTIF(W119:W150,"sz")</f>
        <v>0+0</v>
      </c>
      <c r="X151" s="29">
        <f>SUM(X119:X150)</f>
        <v>29</v>
      </c>
      <c r="Y151" s="2"/>
      <c r="Z151" s="27"/>
    </row>
    <row r="152" spans="1:26" ht="11.25" customHeight="1">
      <c r="B152" s="2" t="s">
        <v>412</v>
      </c>
      <c r="C152" s="29">
        <f>C151+D151</f>
        <v>28</v>
      </c>
      <c r="D152" s="29" t="s">
        <v>432</v>
      </c>
      <c r="E152" s="29">
        <f>COUNTIF(E119:E150,"v")+COUNTIF(E119:E150,"f")</f>
        <v>6</v>
      </c>
      <c r="F152" s="29" t="s">
        <v>433</v>
      </c>
      <c r="G152" s="2" t="s">
        <v>412</v>
      </c>
      <c r="H152" s="29"/>
      <c r="I152" s="29">
        <f>I151+J151</f>
        <v>29</v>
      </c>
      <c r="J152" s="29" t="s">
        <v>432</v>
      </c>
      <c r="K152" s="29">
        <f>COUNTIF(K119:K150,"v")+COUNTIF(K119:K150,"f")</f>
        <v>6</v>
      </c>
      <c r="L152" s="29" t="s">
        <v>433</v>
      </c>
      <c r="M152" s="2" t="s">
        <v>412</v>
      </c>
      <c r="N152" s="29"/>
      <c r="O152" s="29">
        <f>O151+P151</f>
        <v>25</v>
      </c>
      <c r="P152" s="29" t="s">
        <v>432</v>
      </c>
      <c r="Q152" s="29">
        <f>COUNTIF(Q119:Q150,"v")+COUNTIF(Q119:Q150,"f")</f>
        <v>5</v>
      </c>
      <c r="R152" s="29" t="s">
        <v>433</v>
      </c>
      <c r="S152" s="2" t="s">
        <v>412</v>
      </c>
      <c r="T152" s="29"/>
      <c r="U152" s="29">
        <f>U151+V151</f>
        <v>26</v>
      </c>
      <c r="V152" s="29" t="s">
        <v>432</v>
      </c>
      <c r="W152" s="29">
        <f>COUNTIF(W119:W150,"v")+COUNTIF(W119:W150,"f")</f>
        <v>1</v>
      </c>
      <c r="X152" s="29" t="s">
        <v>433</v>
      </c>
      <c r="Y152" s="2"/>
      <c r="Z152" s="27"/>
    </row>
    <row r="156" spans="1:26" ht="11.25" customHeight="1">
      <c r="A156" s="26"/>
      <c r="C156" s="26" t="s">
        <v>499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"/>
      <c r="Z156" s="27"/>
    </row>
    <row r="157" spans="1:26" ht="11.25" customHeight="1" thickBot="1">
      <c r="A157" s="2" t="s">
        <v>412</v>
      </c>
      <c r="C157" s="24" t="s">
        <v>459</v>
      </c>
      <c r="D157" s="24"/>
      <c r="E157" s="24"/>
      <c r="F157" s="24"/>
      <c r="G157" s="2" t="s">
        <v>412</v>
      </c>
      <c r="H157" s="25"/>
      <c r="I157" s="25" t="s">
        <v>460</v>
      </c>
      <c r="J157" s="25"/>
      <c r="K157" s="25"/>
      <c r="L157" s="25"/>
      <c r="M157" s="2" t="s">
        <v>412</v>
      </c>
      <c r="N157" s="24"/>
      <c r="O157" s="24" t="s">
        <v>461</v>
      </c>
      <c r="P157" s="24"/>
      <c r="Q157" s="24"/>
      <c r="R157" s="24"/>
      <c r="S157" s="2" t="s">
        <v>412</v>
      </c>
      <c r="T157" s="25"/>
      <c r="U157" s="25" t="s">
        <v>462</v>
      </c>
      <c r="V157" s="25"/>
      <c r="W157" s="25"/>
      <c r="X157" s="25"/>
      <c r="Y157" s="2"/>
      <c r="Z157" s="27"/>
    </row>
    <row r="158" spans="1:26" ht="11.25" customHeight="1" thickBot="1">
      <c r="A158" s="180" t="s">
        <v>412</v>
      </c>
      <c r="C158" s="210" t="s">
        <v>415</v>
      </c>
      <c r="D158" s="210"/>
      <c r="E158" s="210"/>
      <c r="F158" s="211" t="s">
        <v>416</v>
      </c>
      <c r="G158" s="180" t="s">
        <v>412</v>
      </c>
      <c r="H158" s="31" t="e">
        <f ca="1">IF(OR(LEN(#REF!)&lt;3,ISBLANK(#REF!)),OFFSET(H158,-1,0),LEFT(#REF!,4))</f>
        <v>#REF!</v>
      </c>
      <c r="I158" s="205" t="s">
        <v>423</v>
      </c>
      <c r="J158" s="205"/>
      <c r="K158" s="205"/>
      <c r="L158" s="206" t="s">
        <v>424</v>
      </c>
      <c r="M158" s="180" t="s">
        <v>412</v>
      </c>
      <c r="N158" s="31">
        <f t="shared" ref="N158:N187" ca="1" si="16">IF(OR(LEN(AZ:AZ)&lt;3,ISBLANK(AZ:AZ)),OFFSET(N158,-1,0),LEFT(AZ:AZ,4))</f>
        <v>0</v>
      </c>
      <c r="O158" s="205" t="s">
        <v>423</v>
      </c>
      <c r="P158" s="205"/>
      <c r="Q158" s="205"/>
      <c r="R158" s="206" t="s">
        <v>424</v>
      </c>
      <c r="S158" s="2" t="s">
        <v>412</v>
      </c>
      <c r="T158" s="31">
        <f t="shared" ref="T158:T187" ca="1" si="17">IF(OR(LEN(BF:BF)&lt;3,ISBLANK(BF:BF)),OFFSET(T158,-1,0),LEFT(BF:BF,4))</f>
        <v>0</v>
      </c>
      <c r="U158" s="182" t="s">
        <v>415</v>
      </c>
      <c r="V158" s="182"/>
      <c r="W158" s="182"/>
      <c r="X158" s="183" t="s">
        <v>416</v>
      </c>
      <c r="Y158" s="2"/>
      <c r="Z158" s="27">
        <v>1</v>
      </c>
    </row>
    <row r="159" spans="1:26" ht="11.25" customHeight="1" thickBot="1">
      <c r="A159" s="180" t="s">
        <v>412</v>
      </c>
      <c r="C159" s="184" t="s">
        <v>428</v>
      </c>
      <c r="D159" s="184" t="s">
        <v>428</v>
      </c>
      <c r="E159" s="184" t="s">
        <v>428</v>
      </c>
      <c r="F159" s="184">
        <v>2</v>
      </c>
      <c r="G159" s="180" t="s">
        <v>412</v>
      </c>
      <c r="H159" s="31" t="e">
        <f ca="1">IF(OR(LEN(#REF!)&lt;3,ISBLANK(#REF!)),OFFSET(H159,-1,0),LEFT(#REF!,4))</f>
        <v>#REF!</v>
      </c>
      <c r="I159" s="208">
        <v>1</v>
      </c>
      <c r="J159" s="208">
        <v>1</v>
      </c>
      <c r="K159" s="208" t="s">
        <v>121</v>
      </c>
      <c r="L159" s="208">
        <v>2</v>
      </c>
      <c r="M159" s="180" t="s">
        <v>412</v>
      </c>
      <c r="N159" s="31">
        <f t="shared" ca="1" si="16"/>
        <v>0</v>
      </c>
      <c r="O159" s="208">
        <v>1</v>
      </c>
      <c r="P159" s="208">
        <v>1</v>
      </c>
      <c r="Q159" s="208" t="s">
        <v>121</v>
      </c>
      <c r="R159" s="208">
        <v>2</v>
      </c>
      <c r="S159" s="2" t="s">
        <v>412</v>
      </c>
      <c r="T159" s="31">
        <f t="shared" ca="1" si="17"/>
        <v>0</v>
      </c>
      <c r="U159" s="185" t="s">
        <v>423</v>
      </c>
      <c r="V159" s="185"/>
      <c r="W159" s="185"/>
      <c r="X159" s="186" t="s">
        <v>426</v>
      </c>
      <c r="Y159" s="2"/>
      <c r="Z159" s="27">
        <v>2</v>
      </c>
    </row>
    <row r="160" spans="1:26" ht="11.25" customHeight="1">
      <c r="A160" s="180" t="s">
        <v>412</v>
      </c>
      <c r="C160" s="212" t="s">
        <v>468</v>
      </c>
      <c r="D160" s="6"/>
      <c r="E160" s="7"/>
      <c r="F160" s="213" t="s">
        <v>467</v>
      </c>
      <c r="G160" s="180" t="s">
        <v>412</v>
      </c>
      <c r="H160" s="31" t="e">
        <f ca="1">IF(OR(LEN(#REF!)&lt;3,ISBLANK(#REF!)),OFFSET(H160,-1,0),LEFT(#REF!,4))</f>
        <v>#REF!</v>
      </c>
      <c r="I160" s="198" t="s">
        <v>269</v>
      </c>
      <c r="J160" s="198"/>
      <c r="K160" s="198"/>
      <c r="L160" s="199" t="s">
        <v>421</v>
      </c>
      <c r="M160" s="180" t="s">
        <v>412</v>
      </c>
      <c r="N160" s="31">
        <f t="shared" ca="1" si="16"/>
        <v>0</v>
      </c>
      <c r="O160" s="182" t="s">
        <v>415</v>
      </c>
      <c r="P160" s="182"/>
      <c r="Q160" s="182"/>
      <c r="R160" s="183" t="s">
        <v>416</v>
      </c>
      <c r="S160" s="2" t="s">
        <v>412</v>
      </c>
      <c r="T160" s="31">
        <f t="shared" ca="1" si="17"/>
        <v>0</v>
      </c>
      <c r="U160" s="187" t="s">
        <v>428</v>
      </c>
      <c r="V160" s="187" t="s">
        <v>428</v>
      </c>
      <c r="W160" s="187" t="s">
        <v>428</v>
      </c>
      <c r="X160" s="187">
        <v>3</v>
      </c>
      <c r="Y160" s="2"/>
      <c r="Z160" s="27">
        <v>3</v>
      </c>
    </row>
    <row r="161" spans="1:26" ht="11.25" customHeight="1" thickBot="1">
      <c r="A161" s="180" t="s">
        <v>412</v>
      </c>
      <c r="C161" s="214">
        <v>2</v>
      </c>
      <c r="D161" s="215">
        <v>0</v>
      </c>
      <c r="E161" s="215" t="s">
        <v>121</v>
      </c>
      <c r="F161" s="216">
        <v>2</v>
      </c>
      <c r="G161" s="180" t="s">
        <v>412</v>
      </c>
      <c r="H161" s="31" t="e">
        <f ca="1">IF(OR(LEN(#REF!)&lt;3,ISBLANK(#REF!)),OFFSET(H161,-1,0),LEFT(#REF!,4))</f>
        <v>#REF!</v>
      </c>
      <c r="I161" s="200">
        <v>2</v>
      </c>
      <c r="J161" s="200">
        <v>0</v>
      </c>
      <c r="K161" s="200" t="s">
        <v>31</v>
      </c>
      <c r="L161" s="200">
        <v>2</v>
      </c>
      <c r="M161" s="180" t="s">
        <v>412</v>
      </c>
      <c r="N161" s="31">
        <f t="shared" ca="1" si="16"/>
        <v>0</v>
      </c>
      <c r="O161" s="184" t="s">
        <v>428</v>
      </c>
      <c r="P161" s="184" t="s">
        <v>428</v>
      </c>
      <c r="Q161" s="184" t="s">
        <v>428</v>
      </c>
      <c r="R161" s="184">
        <v>2</v>
      </c>
      <c r="S161" s="2" t="s">
        <v>412</v>
      </c>
      <c r="T161" s="31">
        <f t="shared" ca="1" si="17"/>
        <v>0</v>
      </c>
      <c r="U161" s="187"/>
      <c r="V161" s="187"/>
      <c r="W161" s="187"/>
      <c r="X161" s="187"/>
      <c r="Y161" s="2"/>
      <c r="Z161" s="27">
        <v>4</v>
      </c>
    </row>
    <row r="162" spans="1:26" ht="11.25" customHeight="1" thickBot="1">
      <c r="A162" s="180" t="s">
        <v>412</v>
      </c>
      <c r="C162" s="20" t="s">
        <v>414</v>
      </c>
      <c r="D162" s="20"/>
      <c r="E162" s="20"/>
      <c r="F162" s="21" t="s">
        <v>413</v>
      </c>
      <c r="G162" s="180" t="s">
        <v>412</v>
      </c>
      <c r="H162" s="31" t="e">
        <f ca="1">IF(OR(LEN(#REF!)&lt;3,ISBLANK(#REF!)),OFFSET(H162,-1,0),LEFT(#REF!,4))</f>
        <v>#REF!</v>
      </c>
      <c r="I162" s="182" t="s">
        <v>415</v>
      </c>
      <c r="J162" s="182"/>
      <c r="K162" s="182"/>
      <c r="L162" s="183" t="s">
        <v>416</v>
      </c>
      <c r="M162" s="180" t="s">
        <v>412</v>
      </c>
      <c r="N162" s="31">
        <f t="shared" ca="1" si="16"/>
        <v>0</v>
      </c>
      <c r="O162" s="22" t="s">
        <v>304</v>
      </c>
      <c r="P162" s="22"/>
      <c r="Q162" s="23"/>
      <c r="R162" s="23" t="s">
        <v>422</v>
      </c>
      <c r="S162" s="2" t="s">
        <v>412</v>
      </c>
      <c r="T162" s="31">
        <f t="shared" ca="1" si="17"/>
        <v>0</v>
      </c>
      <c r="U162" s="5" t="s">
        <v>417</v>
      </c>
      <c r="V162" s="5"/>
      <c r="W162" s="5"/>
      <c r="X162" s="30" t="s">
        <v>418</v>
      </c>
      <c r="Y162" s="2"/>
      <c r="Z162" s="27">
        <v>5</v>
      </c>
    </row>
    <row r="163" spans="1:26" ht="11.25" customHeight="1" thickBot="1">
      <c r="A163" s="180" t="s">
        <v>412</v>
      </c>
      <c r="C163" s="11">
        <v>2</v>
      </c>
      <c r="D163" s="11">
        <v>2</v>
      </c>
      <c r="E163" s="11" t="s">
        <v>31</v>
      </c>
      <c r="F163" s="11">
        <v>4</v>
      </c>
      <c r="G163" s="180" t="s">
        <v>412</v>
      </c>
      <c r="H163" s="31" t="e">
        <f ca="1">IF(OR(LEN(#REF!)&lt;3,ISBLANK(#REF!)),OFFSET(H163,-1,0),LEFT(#REF!,4))</f>
        <v>#REF!</v>
      </c>
      <c r="I163" s="22" t="s">
        <v>311</v>
      </c>
      <c r="J163" s="22"/>
      <c r="K163" s="23"/>
      <c r="L163" s="23" t="s">
        <v>463</v>
      </c>
      <c r="M163" s="180" t="s">
        <v>412</v>
      </c>
      <c r="N163" s="31">
        <f t="shared" ca="1" si="16"/>
        <v>0</v>
      </c>
      <c r="O163" s="9">
        <v>2</v>
      </c>
      <c r="P163" s="9">
        <v>0</v>
      </c>
      <c r="Q163" s="9" t="s">
        <v>121</v>
      </c>
      <c r="R163" s="9">
        <v>2</v>
      </c>
      <c r="S163" s="2" t="s">
        <v>412</v>
      </c>
      <c r="T163" s="31">
        <f t="shared" ca="1" si="17"/>
        <v>0</v>
      </c>
      <c r="U163" s="4">
        <v>0</v>
      </c>
      <c r="V163" s="4">
        <v>26</v>
      </c>
      <c r="W163" s="4" t="s">
        <v>121</v>
      </c>
      <c r="X163" s="4">
        <v>26</v>
      </c>
      <c r="Y163" s="2"/>
      <c r="Z163" s="27">
        <v>6</v>
      </c>
    </row>
    <row r="164" spans="1:26" ht="11.25" customHeight="1">
      <c r="A164" s="180" t="s">
        <v>412</v>
      </c>
      <c r="C164" s="181"/>
      <c r="D164" s="11"/>
      <c r="E164" s="11"/>
      <c r="F164" s="11"/>
      <c r="G164" s="180" t="s">
        <v>412</v>
      </c>
      <c r="H164" s="31" t="e">
        <f ca="1">IF(OR(LEN(#REF!)&lt;3,ISBLANK(#REF!)),OFFSET(H164,-1,0),LEFT(#REF!,4))</f>
        <v>#REF!</v>
      </c>
      <c r="I164" s="9">
        <v>2</v>
      </c>
      <c r="J164" s="9">
        <v>1</v>
      </c>
      <c r="K164" s="9" t="s">
        <v>121</v>
      </c>
      <c r="L164" s="9">
        <v>3</v>
      </c>
      <c r="M164" s="180" t="s">
        <v>412</v>
      </c>
      <c r="N164" s="31">
        <f t="shared" ca="1" si="16"/>
        <v>0</v>
      </c>
      <c r="O164" s="6" t="s">
        <v>469</v>
      </c>
      <c r="P164" s="6"/>
      <c r="Q164" s="7"/>
      <c r="R164" s="7" t="s">
        <v>440</v>
      </c>
      <c r="S164" s="2" t="s">
        <v>412</v>
      </c>
      <c r="T164" s="31">
        <f t="shared" ca="1" si="17"/>
        <v>0</v>
      </c>
      <c r="U164" s="4"/>
      <c r="V164" s="4"/>
      <c r="W164" s="4"/>
      <c r="X164" s="4"/>
      <c r="Y164" s="2"/>
      <c r="Z164" s="27">
        <v>7</v>
      </c>
    </row>
    <row r="165" spans="1:26" ht="11.25" customHeight="1" thickBot="1">
      <c r="A165" s="180" t="s">
        <v>412</v>
      </c>
      <c r="C165" s="11"/>
      <c r="D165" s="11"/>
      <c r="E165" s="11"/>
      <c r="F165" s="11"/>
      <c r="G165" s="180" t="s">
        <v>412</v>
      </c>
      <c r="H165" s="31" t="e">
        <f ca="1">IF(OR(LEN(#REF!)&lt;3,ISBLANK(#REF!)),OFFSET(H165,-1,0),LEFT(#REF!,4))</f>
        <v>#REF!</v>
      </c>
      <c r="I165" s="9"/>
      <c r="J165" s="9"/>
      <c r="K165" s="9"/>
      <c r="L165" s="9"/>
      <c r="M165" s="180" t="s">
        <v>412</v>
      </c>
      <c r="N165" s="31">
        <f t="shared" ca="1" si="16"/>
        <v>0</v>
      </c>
      <c r="O165" s="8">
        <v>2</v>
      </c>
      <c r="P165" s="8">
        <v>0</v>
      </c>
      <c r="Q165" s="8" t="s">
        <v>121</v>
      </c>
      <c r="R165" s="8">
        <v>2</v>
      </c>
      <c r="S165" s="2" t="s">
        <v>412</v>
      </c>
      <c r="T165" s="31">
        <f t="shared" ca="1" si="17"/>
        <v>0</v>
      </c>
      <c r="U165" s="4"/>
      <c r="V165" s="4"/>
      <c r="W165" s="4"/>
      <c r="X165" s="4"/>
      <c r="Y165" s="2"/>
      <c r="Z165" s="27">
        <v>8</v>
      </c>
    </row>
    <row r="166" spans="1:26" ht="11.25" customHeight="1">
      <c r="A166" s="180" t="s">
        <v>412</v>
      </c>
      <c r="C166" s="13" t="s">
        <v>107</v>
      </c>
      <c r="D166" s="13"/>
      <c r="E166" s="14"/>
      <c r="F166" s="14" t="s">
        <v>420</v>
      </c>
      <c r="G166" s="180" t="s">
        <v>412</v>
      </c>
      <c r="H166" s="31" t="e">
        <f ca="1">IF(OR(LEN(#REF!)&lt;3,ISBLANK(#REF!)),OFFSET(H166,-1,0),LEFT(#REF!,4))</f>
        <v>#REF!</v>
      </c>
      <c r="I166" s="195" t="s">
        <v>281</v>
      </c>
      <c r="J166" s="195"/>
      <c r="K166" s="195"/>
      <c r="L166" s="196" t="s">
        <v>425</v>
      </c>
      <c r="M166" s="180" t="s">
        <v>412</v>
      </c>
      <c r="N166" s="31">
        <f t="shared" ca="1" si="16"/>
        <v>0</v>
      </c>
      <c r="O166" s="185" t="s">
        <v>423</v>
      </c>
      <c r="P166" s="185"/>
      <c r="Q166" s="185"/>
      <c r="R166" s="186" t="s">
        <v>426</v>
      </c>
      <c r="S166" s="2" t="s">
        <v>412</v>
      </c>
      <c r="T166" s="31">
        <f t="shared" ca="1" si="17"/>
        <v>0</v>
      </c>
      <c r="U166" s="4"/>
      <c r="V166" s="4"/>
      <c r="W166" s="4"/>
      <c r="X166" s="4"/>
      <c r="Y166" s="2"/>
      <c r="Z166" s="27">
        <v>9</v>
      </c>
    </row>
    <row r="167" spans="1:26" ht="11.25" customHeight="1" thickBot="1">
      <c r="A167" s="180" t="s">
        <v>412</v>
      </c>
      <c r="C167" s="15">
        <v>0</v>
      </c>
      <c r="D167" s="15">
        <v>2</v>
      </c>
      <c r="E167" s="15" t="s">
        <v>121</v>
      </c>
      <c r="F167" s="15">
        <v>2</v>
      </c>
      <c r="G167" s="180" t="s">
        <v>412</v>
      </c>
      <c r="H167" s="31" t="e">
        <f ca="1">IF(OR(LEN(#REF!)&lt;3,ISBLANK(#REF!)),OFFSET(H167,-1,0),LEFT(#REF!,4))</f>
        <v>#REF!</v>
      </c>
      <c r="I167" s="197">
        <v>2</v>
      </c>
      <c r="J167" s="197">
        <v>1</v>
      </c>
      <c r="K167" s="197" t="s">
        <v>31</v>
      </c>
      <c r="L167" s="197">
        <v>3</v>
      </c>
      <c r="M167" s="180" t="s">
        <v>412</v>
      </c>
      <c r="N167" s="31">
        <f t="shared" ca="1" si="16"/>
        <v>0</v>
      </c>
      <c r="O167" s="187" t="s">
        <v>428</v>
      </c>
      <c r="P167" s="187" t="s">
        <v>428</v>
      </c>
      <c r="Q167" s="187" t="s">
        <v>428</v>
      </c>
      <c r="R167" s="187">
        <v>3</v>
      </c>
      <c r="S167" s="2" t="s">
        <v>412</v>
      </c>
      <c r="T167" s="31">
        <f t="shared" ca="1" si="17"/>
        <v>0</v>
      </c>
      <c r="U167" s="4"/>
      <c r="V167" s="4"/>
      <c r="W167" s="4"/>
      <c r="X167" s="4"/>
      <c r="Y167" s="2"/>
      <c r="Z167" s="27">
        <v>10</v>
      </c>
    </row>
    <row r="168" spans="1:26" ht="11.25" customHeight="1" thickBot="1">
      <c r="A168" s="180" t="s">
        <v>412</v>
      </c>
      <c r="C168" s="18" t="s">
        <v>471</v>
      </c>
      <c r="D168" s="18"/>
      <c r="E168" s="18"/>
      <c r="F168" s="19" t="s">
        <v>419</v>
      </c>
      <c r="G168" s="180" t="s">
        <v>412</v>
      </c>
      <c r="H168" s="31" t="e">
        <f ca="1">IF(OR(LEN(#REF!)&lt;3,ISBLANK(#REF!)),OFFSET(H168,-1,0),LEFT(#REF!,4))</f>
        <v>#REF!</v>
      </c>
      <c r="I168" s="197"/>
      <c r="J168" s="197"/>
      <c r="K168" s="197"/>
      <c r="L168" s="197"/>
      <c r="M168" s="180" t="s">
        <v>412</v>
      </c>
      <c r="N168" s="31">
        <f t="shared" ca="1" si="16"/>
        <v>0</v>
      </c>
      <c r="O168" s="187"/>
      <c r="P168" s="187"/>
      <c r="Q168" s="187"/>
      <c r="R168" s="187"/>
      <c r="S168" s="2" t="s">
        <v>412</v>
      </c>
      <c r="T168" s="31">
        <f t="shared" ca="1" si="17"/>
        <v>0</v>
      </c>
      <c r="U168" s="4"/>
      <c r="V168" s="4"/>
      <c r="W168" s="4"/>
      <c r="X168" s="4"/>
      <c r="Y168" s="2"/>
      <c r="Z168" s="27">
        <v>11</v>
      </c>
    </row>
    <row r="169" spans="1:26" ht="11.25" customHeight="1">
      <c r="A169" s="180" t="s">
        <v>412</v>
      </c>
      <c r="C169" s="12">
        <v>2</v>
      </c>
      <c r="D169" s="12">
        <v>2</v>
      </c>
      <c r="E169" s="12" t="s">
        <v>121</v>
      </c>
      <c r="F169" s="12">
        <v>4</v>
      </c>
      <c r="G169" s="180" t="s">
        <v>412</v>
      </c>
      <c r="H169" s="31" t="e">
        <f ca="1">IF(OR(LEN(#REF!)&lt;3,ISBLANK(#REF!)),OFFSET(H169,-1,0),LEFT(#REF!,4))</f>
        <v>#REF!</v>
      </c>
      <c r="I169" s="5" t="s">
        <v>257</v>
      </c>
      <c r="J169" s="5"/>
      <c r="K169" s="5"/>
      <c r="L169" s="30" t="s">
        <v>470</v>
      </c>
      <c r="M169" s="180" t="s">
        <v>412</v>
      </c>
      <c r="N169" s="31">
        <f t="shared" ca="1" si="16"/>
        <v>0</v>
      </c>
      <c r="O169" s="20" t="s">
        <v>427</v>
      </c>
      <c r="P169" s="20"/>
      <c r="Q169" s="20"/>
      <c r="R169" s="21" t="s">
        <v>436</v>
      </c>
      <c r="S169" s="2" t="s">
        <v>412</v>
      </c>
      <c r="T169" s="31">
        <f t="shared" ca="1" si="17"/>
        <v>0</v>
      </c>
      <c r="U169" s="4"/>
      <c r="V169" s="4"/>
      <c r="W169" s="4"/>
      <c r="X169" s="4"/>
      <c r="Y169" s="2"/>
      <c r="Z169" s="27">
        <v>12</v>
      </c>
    </row>
    <row r="170" spans="1:26" ht="11.25" customHeight="1">
      <c r="A170" s="180" t="s">
        <v>412</v>
      </c>
      <c r="C170" s="12"/>
      <c r="D170" s="12"/>
      <c r="E170" s="12"/>
      <c r="F170" s="12"/>
      <c r="G170" s="180" t="s">
        <v>412</v>
      </c>
      <c r="H170" s="31" t="e">
        <f ca="1">IF(OR(LEN(#REF!)&lt;3,ISBLANK(#REF!)),OFFSET(H170,-1,0),LEFT(#REF!,4))</f>
        <v>#REF!</v>
      </c>
      <c r="I170" s="4">
        <v>2</v>
      </c>
      <c r="J170" s="4">
        <v>1</v>
      </c>
      <c r="K170" s="4" t="s">
        <v>31</v>
      </c>
      <c r="L170" s="4">
        <v>3</v>
      </c>
      <c r="M170" s="180" t="s">
        <v>412</v>
      </c>
      <c r="N170" s="31">
        <f t="shared" ca="1" si="16"/>
        <v>0</v>
      </c>
      <c r="O170" s="11">
        <v>1</v>
      </c>
      <c r="P170" s="11">
        <v>2</v>
      </c>
      <c r="Q170" s="11" t="s">
        <v>121</v>
      </c>
      <c r="R170" s="11">
        <v>3</v>
      </c>
      <c r="S170" s="2" t="s">
        <v>412</v>
      </c>
      <c r="T170" s="31">
        <f t="shared" ca="1" si="17"/>
        <v>0</v>
      </c>
      <c r="U170" s="4"/>
      <c r="V170" s="4"/>
      <c r="W170" s="4"/>
      <c r="X170" s="4"/>
      <c r="Y170" s="2"/>
      <c r="Z170" s="27">
        <v>13</v>
      </c>
    </row>
    <row r="171" spans="1:26" ht="11.25" customHeight="1" thickBot="1">
      <c r="A171" s="180" t="s">
        <v>412</v>
      </c>
      <c r="C171" s="12"/>
      <c r="D171" s="12"/>
      <c r="E171" s="12"/>
      <c r="F171" s="12"/>
      <c r="G171" s="180" t="s">
        <v>412</v>
      </c>
      <c r="H171" s="31" t="e">
        <f ca="1">IF(OR(LEN(#REF!)&lt;3,ISBLANK(#REF!)),OFFSET(H171,-1,0),LEFT(#REF!,4))</f>
        <v>#REF!</v>
      </c>
      <c r="I171" s="4"/>
      <c r="J171" s="4"/>
      <c r="K171" s="4"/>
      <c r="L171" s="4"/>
      <c r="M171" s="180" t="s">
        <v>412</v>
      </c>
      <c r="N171" s="31">
        <f t="shared" ca="1" si="16"/>
        <v>0</v>
      </c>
      <c r="O171" s="181"/>
      <c r="P171" s="11"/>
      <c r="Q171" s="11"/>
      <c r="R171" s="11"/>
      <c r="S171" s="2" t="s">
        <v>412</v>
      </c>
      <c r="T171" s="31">
        <f t="shared" ca="1" si="17"/>
        <v>0</v>
      </c>
      <c r="U171" s="4"/>
      <c r="V171" s="4"/>
      <c r="W171" s="4"/>
      <c r="X171" s="4"/>
      <c r="Y171" s="2"/>
      <c r="Z171" s="27">
        <v>14</v>
      </c>
    </row>
    <row r="172" spans="1:26" ht="11.25" customHeight="1">
      <c r="A172" s="180" t="s">
        <v>412</v>
      </c>
      <c r="C172" s="20" t="s">
        <v>464</v>
      </c>
      <c r="D172" s="20"/>
      <c r="E172" s="20"/>
      <c r="F172" s="21" t="s">
        <v>436</v>
      </c>
      <c r="G172" s="180" t="s">
        <v>412</v>
      </c>
      <c r="H172" s="31" t="e">
        <f ca="1">IF(OR(LEN(#REF!)&lt;3,ISBLANK(#REF!)),OFFSET(H172,-1,0),LEFT(#REF!,4))</f>
        <v>#REF!</v>
      </c>
      <c r="I172" s="189" t="s">
        <v>423</v>
      </c>
      <c r="J172" s="189"/>
      <c r="K172" s="189"/>
      <c r="L172" s="190" t="s">
        <v>426</v>
      </c>
      <c r="M172" s="180" t="s">
        <v>412</v>
      </c>
      <c r="N172" s="31">
        <f t="shared" ca="1" si="16"/>
        <v>0</v>
      </c>
      <c r="O172" s="189" t="s">
        <v>423</v>
      </c>
      <c r="P172" s="189"/>
      <c r="Q172" s="189"/>
      <c r="R172" s="190" t="s">
        <v>426</v>
      </c>
      <c r="S172" s="2" t="s">
        <v>412</v>
      </c>
      <c r="T172" s="31">
        <f t="shared" ca="1" si="17"/>
        <v>0</v>
      </c>
      <c r="U172" s="4"/>
      <c r="V172" s="4"/>
      <c r="W172" s="4"/>
      <c r="X172" s="4"/>
      <c r="Y172" s="2"/>
      <c r="Z172" s="27">
        <v>15</v>
      </c>
    </row>
    <row r="173" spans="1:26" ht="11.25" customHeight="1">
      <c r="A173" s="180" t="s">
        <v>412</v>
      </c>
      <c r="C173" s="11">
        <v>1</v>
      </c>
      <c r="D173" s="11">
        <v>2</v>
      </c>
      <c r="E173" s="11" t="s">
        <v>428</v>
      </c>
      <c r="F173" s="11">
        <v>3</v>
      </c>
      <c r="G173" s="180" t="s">
        <v>412</v>
      </c>
      <c r="H173" s="31" t="e">
        <f ca="1">IF(OR(LEN(#REF!)&lt;3,ISBLANK(#REF!)),OFFSET(H173,-1,0),LEFT(#REF!,4))</f>
        <v>#REF!</v>
      </c>
      <c r="I173" s="191" t="s">
        <v>428</v>
      </c>
      <c r="J173" s="191" t="s">
        <v>428</v>
      </c>
      <c r="K173" s="191" t="s">
        <v>428</v>
      </c>
      <c r="L173" s="191">
        <v>3</v>
      </c>
      <c r="M173" s="180"/>
      <c r="N173" s="31">
        <f t="shared" ca="1" si="16"/>
        <v>0</v>
      </c>
      <c r="O173" s="191" t="s">
        <v>428</v>
      </c>
      <c r="P173" s="191" t="s">
        <v>428</v>
      </c>
      <c r="Q173" s="191" t="s">
        <v>428</v>
      </c>
      <c r="R173" s="191">
        <v>6</v>
      </c>
      <c r="S173" s="2" t="s">
        <v>412</v>
      </c>
      <c r="T173" s="31">
        <f t="shared" ca="1" si="17"/>
        <v>0</v>
      </c>
      <c r="U173" s="4"/>
      <c r="V173" s="4"/>
      <c r="W173" s="4"/>
      <c r="X173" s="4"/>
      <c r="Y173" s="2"/>
      <c r="Z173" s="27">
        <v>16</v>
      </c>
    </row>
    <row r="174" spans="1:26" ht="11.25" customHeight="1" thickBot="1">
      <c r="A174" s="180" t="s">
        <v>412</v>
      </c>
      <c r="C174" s="181"/>
      <c r="D174" s="11"/>
      <c r="E174" s="11"/>
      <c r="F174" s="11"/>
      <c r="G174" s="180" t="s">
        <v>412</v>
      </c>
      <c r="H174" s="31" t="e">
        <f ca="1">IF(OR(LEN(#REF!)&lt;3,ISBLANK(#REF!)),OFFSET(H174,-1,0),LEFT(#REF!,4))</f>
        <v>#REF!</v>
      </c>
      <c r="I174" s="191"/>
      <c r="J174" s="191"/>
      <c r="K174" s="191"/>
      <c r="L174" s="191"/>
      <c r="M174" s="180" t="s">
        <v>412</v>
      </c>
      <c r="N174" s="31">
        <f t="shared" ca="1" si="16"/>
        <v>0</v>
      </c>
      <c r="O174" s="191"/>
      <c r="P174" s="191"/>
      <c r="Q174" s="191"/>
      <c r="R174" s="191"/>
      <c r="S174" s="2" t="s">
        <v>412</v>
      </c>
      <c r="T174" s="31">
        <f t="shared" ca="1" si="17"/>
        <v>0</v>
      </c>
      <c r="U174" s="4"/>
      <c r="V174" s="4"/>
      <c r="W174" s="4"/>
      <c r="X174" s="4"/>
      <c r="Y174" s="2"/>
      <c r="Z174" s="27">
        <v>17</v>
      </c>
    </row>
    <row r="175" spans="1:26" ht="11.25" customHeight="1">
      <c r="A175" s="180" t="s">
        <v>412</v>
      </c>
      <c r="C175" s="20" t="s">
        <v>437</v>
      </c>
      <c r="D175" s="20"/>
      <c r="E175" s="20"/>
      <c r="F175" s="21" t="s">
        <v>436</v>
      </c>
      <c r="G175" s="180" t="s">
        <v>412</v>
      </c>
      <c r="H175" s="31" t="e">
        <f ca="1">IF(OR(LEN(#REF!)&lt;3,ISBLANK(#REF!)),OFFSET(H175,-1,0),LEFT(#REF!,4))</f>
        <v>#REF!</v>
      </c>
      <c r="I175" s="20" t="s">
        <v>437</v>
      </c>
      <c r="J175" s="20"/>
      <c r="K175" s="20"/>
      <c r="L175" s="21" t="s">
        <v>436</v>
      </c>
      <c r="M175" s="180" t="s">
        <v>412</v>
      </c>
      <c r="N175" s="31">
        <f t="shared" ca="1" si="16"/>
        <v>0</v>
      </c>
      <c r="O175" s="20" t="s">
        <v>441</v>
      </c>
      <c r="P175" s="20"/>
      <c r="Q175" s="20"/>
      <c r="R175" s="21" t="s">
        <v>436</v>
      </c>
      <c r="S175" s="2" t="s">
        <v>412</v>
      </c>
      <c r="T175" s="31">
        <f t="shared" ca="1" si="17"/>
        <v>0</v>
      </c>
      <c r="U175" s="4"/>
      <c r="V175" s="4"/>
      <c r="W175" s="4"/>
      <c r="X175" s="4"/>
      <c r="Y175" s="2"/>
      <c r="Z175" s="27">
        <v>18</v>
      </c>
    </row>
    <row r="176" spans="1:26" ht="11.25" customHeight="1">
      <c r="A176" s="180" t="s">
        <v>412</v>
      </c>
      <c r="C176" s="11">
        <v>1</v>
      </c>
      <c r="D176" s="11">
        <v>2</v>
      </c>
      <c r="E176" s="11" t="s">
        <v>428</v>
      </c>
      <c r="F176" s="11">
        <v>3</v>
      </c>
      <c r="G176" s="180" t="s">
        <v>412</v>
      </c>
      <c r="H176" s="31" t="e">
        <f ca="1">IF(OR(LEN(#REF!)&lt;3,ISBLANK(#REF!)),OFFSET(H176,-1,0),LEFT(#REF!,4))</f>
        <v>#REF!</v>
      </c>
      <c r="I176" s="11">
        <v>1</v>
      </c>
      <c r="J176" s="11">
        <v>2</v>
      </c>
      <c r="K176" s="11" t="s">
        <v>428</v>
      </c>
      <c r="L176" s="11">
        <v>3</v>
      </c>
      <c r="M176" s="180" t="s">
        <v>412</v>
      </c>
      <c r="N176" s="31">
        <f t="shared" ca="1" si="16"/>
        <v>0</v>
      </c>
      <c r="O176" s="11">
        <v>1</v>
      </c>
      <c r="P176" s="11">
        <v>2</v>
      </c>
      <c r="Q176" s="11" t="s">
        <v>428</v>
      </c>
      <c r="R176" s="11">
        <v>3</v>
      </c>
      <c r="S176" s="2" t="s">
        <v>412</v>
      </c>
      <c r="T176" s="31">
        <f t="shared" ca="1" si="17"/>
        <v>0</v>
      </c>
      <c r="U176" s="4"/>
      <c r="V176" s="4"/>
      <c r="W176" s="4"/>
      <c r="X176" s="4" t="s">
        <v>425</v>
      </c>
      <c r="Y176" s="2"/>
      <c r="Z176" s="27">
        <v>19</v>
      </c>
    </row>
    <row r="177" spans="1:26" ht="11.25" customHeight="1" thickBot="1">
      <c r="A177" s="180" t="s">
        <v>412</v>
      </c>
      <c r="C177" s="181"/>
      <c r="D177" s="11"/>
      <c r="E177" s="11"/>
      <c r="F177" s="11"/>
      <c r="G177" s="180" t="s">
        <v>412</v>
      </c>
      <c r="H177" s="31" t="e">
        <f ca="1">IF(OR(LEN(#REF!)&lt;3,ISBLANK(#REF!)),OFFSET(H177,-1,0),LEFT(#REF!,4))</f>
        <v>#REF!</v>
      </c>
      <c r="I177" s="181"/>
      <c r="J177" s="11"/>
      <c r="K177" s="11"/>
      <c r="L177" s="11"/>
      <c r="M177" s="180" t="s">
        <v>412</v>
      </c>
      <c r="N177" s="31">
        <f t="shared" ca="1" si="16"/>
        <v>0</v>
      </c>
      <c r="O177" s="181"/>
      <c r="P177" s="11"/>
      <c r="Q177" s="11"/>
      <c r="R177" s="11"/>
      <c r="S177" s="2" t="s">
        <v>412</v>
      </c>
      <c r="T177" s="31">
        <f t="shared" ca="1" si="17"/>
        <v>0</v>
      </c>
      <c r="U177" s="4"/>
      <c r="V177" s="4"/>
      <c r="W177" s="4"/>
      <c r="X177" s="4"/>
      <c r="Y177" s="2"/>
      <c r="Z177" s="27">
        <v>20</v>
      </c>
    </row>
    <row r="178" spans="1:26" ht="11.25" customHeight="1">
      <c r="A178" s="180" t="s">
        <v>412</v>
      </c>
      <c r="C178" s="20" t="s">
        <v>454</v>
      </c>
      <c r="D178" s="20"/>
      <c r="E178" s="20"/>
      <c r="F178" s="21" t="s">
        <v>436</v>
      </c>
      <c r="G178" s="180" t="s">
        <v>412</v>
      </c>
      <c r="H178" s="31" t="e">
        <f ca="1">IF(OR(LEN(#REF!)&lt;3,ISBLANK(#REF!)),OFFSET(H178,-1,0),LEFT(#REF!,4))</f>
        <v>#REF!</v>
      </c>
      <c r="I178" s="5" t="s">
        <v>208</v>
      </c>
      <c r="J178" s="5"/>
      <c r="K178" s="5"/>
      <c r="L178" s="30" t="s">
        <v>418</v>
      </c>
      <c r="M178" s="180" t="s">
        <v>412</v>
      </c>
      <c r="N178" s="31">
        <f t="shared" ca="1" si="16"/>
        <v>0</v>
      </c>
      <c r="O178" s="5" t="s">
        <v>210</v>
      </c>
      <c r="P178" s="5"/>
      <c r="Q178" s="5"/>
      <c r="R178" s="30" t="s">
        <v>418</v>
      </c>
      <c r="S178" s="2" t="s">
        <v>412</v>
      </c>
      <c r="T178" s="31">
        <f t="shared" ca="1" si="17"/>
        <v>0</v>
      </c>
      <c r="U178" s="4"/>
      <c r="V178" s="4"/>
      <c r="W178" s="4"/>
      <c r="X178" s="4"/>
      <c r="Y178" s="2"/>
      <c r="Z178" s="27">
        <v>21</v>
      </c>
    </row>
    <row r="179" spans="1:26" ht="11.25" customHeight="1">
      <c r="A179" s="180" t="s">
        <v>412</v>
      </c>
      <c r="C179" s="11">
        <v>0</v>
      </c>
      <c r="D179" s="11">
        <v>4</v>
      </c>
      <c r="E179" s="11" t="s">
        <v>121</v>
      </c>
      <c r="F179" s="11">
        <v>4</v>
      </c>
      <c r="G179" s="180" t="s">
        <v>412</v>
      </c>
      <c r="H179" s="31" t="e">
        <f ca="1">IF(OR(LEN(#REF!)&lt;3,ISBLANK(#REF!)),OFFSET(H179,-1,0),LEFT(#REF!,4))</f>
        <v>#REF!</v>
      </c>
      <c r="I179" s="4">
        <v>0</v>
      </c>
      <c r="J179" s="4">
        <v>10</v>
      </c>
      <c r="K179" s="4" t="s">
        <v>121</v>
      </c>
      <c r="L179" s="4">
        <v>10</v>
      </c>
      <c r="M179" s="180" t="s">
        <v>412</v>
      </c>
      <c r="N179" s="31">
        <f t="shared" ca="1" si="16"/>
        <v>0</v>
      </c>
      <c r="O179" s="4">
        <v>0</v>
      </c>
      <c r="P179" s="4">
        <v>10</v>
      </c>
      <c r="Q179" s="4" t="s">
        <v>121</v>
      </c>
      <c r="R179" s="4">
        <v>10</v>
      </c>
      <c r="S179" s="2" t="s">
        <v>412</v>
      </c>
      <c r="T179" s="31">
        <f t="shared" ca="1" si="17"/>
        <v>0</v>
      </c>
      <c r="U179" s="4"/>
      <c r="V179" s="4"/>
      <c r="W179" s="4"/>
      <c r="X179" s="4" t="s">
        <v>419</v>
      </c>
      <c r="Y179" s="2"/>
      <c r="Z179" s="27">
        <v>22</v>
      </c>
    </row>
    <row r="180" spans="1:26" ht="11.25" customHeight="1">
      <c r="A180" s="180" t="s">
        <v>412</v>
      </c>
      <c r="C180" s="181"/>
      <c r="D180" s="11"/>
      <c r="E180" s="11"/>
      <c r="F180" s="11"/>
      <c r="G180" s="180" t="s">
        <v>412</v>
      </c>
      <c r="H180" s="31" t="e">
        <f ca="1">IF(OR(LEN(#REF!)&lt;3,ISBLANK(#REF!)),OFFSET(H180,-1,0),LEFT(#REF!,4))</f>
        <v>#REF!</v>
      </c>
      <c r="I180" s="4"/>
      <c r="J180" s="4"/>
      <c r="K180" s="4"/>
      <c r="L180" s="4"/>
      <c r="M180" s="180" t="s">
        <v>412</v>
      </c>
      <c r="N180" s="31">
        <f t="shared" ca="1" si="16"/>
        <v>0</v>
      </c>
      <c r="O180" s="4"/>
      <c r="P180" s="4"/>
      <c r="Q180" s="4"/>
      <c r="R180" s="4"/>
      <c r="S180" s="2" t="s">
        <v>412</v>
      </c>
      <c r="T180" s="31">
        <f t="shared" ca="1" si="17"/>
        <v>0</v>
      </c>
      <c r="U180" s="4"/>
      <c r="V180" s="4"/>
      <c r="W180" s="4"/>
      <c r="X180" s="4"/>
      <c r="Y180" s="2"/>
      <c r="Z180" s="27">
        <v>23</v>
      </c>
    </row>
    <row r="181" spans="1:26" ht="11.25" customHeight="1" thickBot="1">
      <c r="A181" s="180" t="s">
        <v>412</v>
      </c>
      <c r="C181" s="11"/>
      <c r="D181" s="11"/>
      <c r="E181" s="11"/>
      <c r="F181" s="11"/>
      <c r="G181" s="180" t="s">
        <v>412</v>
      </c>
      <c r="H181" s="31" t="e">
        <f ca="1">IF(OR(LEN(#REF!)&lt;3,ISBLANK(#REF!)),OFFSET(H181,-1,0),LEFT(#REF!,4))</f>
        <v>#REF!</v>
      </c>
      <c r="I181" s="4"/>
      <c r="J181" s="4"/>
      <c r="K181" s="4"/>
      <c r="L181" s="4"/>
      <c r="M181" s="180" t="s">
        <v>412</v>
      </c>
      <c r="N181" s="31">
        <f t="shared" ca="1" si="16"/>
        <v>0</v>
      </c>
      <c r="O181" s="4"/>
      <c r="P181" s="4"/>
      <c r="Q181" s="4"/>
      <c r="R181" s="4"/>
      <c r="S181" s="2" t="s">
        <v>412</v>
      </c>
      <c r="T181" s="31">
        <f t="shared" ca="1" si="17"/>
        <v>0</v>
      </c>
      <c r="U181" s="4"/>
      <c r="V181" s="4"/>
      <c r="W181" s="4"/>
      <c r="X181" s="4"/>
      <c r="Y181" s="2"/>
      <c r="Z181" s="27">
        <v>24</v>
      </c>
    </row>
    <row r="182" spans="1:26" ht="11.25" customHeight="1">
      <c r="A182" s="180" t="s">
        <v>412</v>
      </c>
      <c r="C182" s="5" t="s">
        <v>456</v>
      </c>
      <c r="D182" s="5"/>
      <c r="E182" s="5"/>
      <c r="F182" s="30" t="s">
        <v>418</v>
      </c>
      <c r="G182" s="180" t="s">
        <v>412</v>
      </c>
      <c r="H182" s="31" t="e">
        <f ca="1">IF(OR(LEN(#REF!)&lt;3,ISBLANK(#REF!)),OFFSET(H182,-1,0),LEFT(#REF!,4))</f>
        <v>#REF!</v>
      </c>
      <c r="I182" s="4"/>
      <c r="J182" s="4"/>
      <c r="K182" s="4"/>
      <c r="L182" s="4"/>
      <c r="M182" s="180" t="s">
        <v>412</v>
      </c>
      <c r="N182" s="31">
        <f t="shared" ca="1" si="16"/>
        <v>0</v>
      </c>
      <c r="O182" s="4"/>
      <c r="P182" s="4"/>
      <c r="Q182" s="4"/>
      <c r="R182" s="4"/>
      <c r="S182" s="2" t="s">
        <v>412</v>
      </c>
      <c r="T182" s="31">
        <f t="shared" ca="1" si="17"/>
        <v>0</v>
      </c>
      <c r="U182" s="4"/>
      <c r="V182" s="4"/>
      <c r="W182" s="4"/>
      <c r="X182" s="4" t="s">
        <v>421</v>
      </c>
      <c r="Y182" s="2"/>
      <c r="Z182" s="27">
        <v>25</v>
      </c>
    </row>
    <row r="183" spans="1:26" ht="11.25" customHeight="1">
      <c r="A183" s="180" t="s">
        <v>412</v>
      </c>
      <c r="C183" s="4">
        <v>0</v>
      </c>
      <c r="D183" s="4">
        <v>6</v>
      </c>
      <c r="E183" s="4" t="s">
        <v>121</v>
      </c>
      <c r="F183" s="4">
        <v>6</v>
      </c>
      <c r="G183" s="180" t="s">
        <v>412</v>
      </c>
      <c r="H183" s="31" t="e">
        <f ca="1">IF(OR(LEN(#REF!)&lt;3,ISBLANK(#REF!)),OFFSET(H183,-1,0),LEFT(#REF!,4))</f>
        <v>#REF!</v>
      </c>
      <c r="I183" s="4"/>
      <c r="J183" s="4"/>
      <c r="K183" s="4"/>
      <c r="L183" s="4"/>
      <c r="M183" s="180" t="s">
        <v>412</v>
      </c>
      <c r="N183" s="31">
        <f t="shared" ca="1" si="16"/>
        <v>0</v>
      </c>
      <c r="O183" s="4"/>
      <c r="P183" s="4"/>
      <c r="Q183" s="4"/>
      <c r="R183" s="4"/>
      <c r="S183" s="2" t="s">
        <v>412</v>
      </c>
      <c r="T183" s="31">
        <f t="shared" ca="1" si="17"/>
        <v>0</v>
      </c>
      <c r="U183" s="4"/>
      <c r="V183" s="4"/>
      <c r="W183" s="4"/>
      <c r="X183" s="4"/>
      <c r="Y183" s="2"/>
      <c r="Z183" s="27">
        <v>26</v>
      </c>
    </row>
    <row r="184" spans="1:26" ht="11.25" customHeight="1">
      <c r="A184" s="180" t="s">
        <v>412</v>
      </c>
      <c r="C184" s="4"/>
      <c r="D184" s="4"/>
      <c r="E184" s="4"/>
      <c r="F184" s="4"/>
      <c r="G184" s="180" t="s">
        <v>412</v>
      </c>
      <c r="H184" s="31" t="e">
        <f ca="1">IF(OR(LEN(#REF!)&lt;3,ISBLANK(#REF!)),OFFSET(H184,-1,0),LEFT(#REF!,4))</f>
        <v>#REF!</v>
      </c>
      <c r="I184" s="4"/>
      <c r="J184" s="4"/>
      <c r="K184" s="4"/>
      <c r="L184" s="4" t="s">
        <v>425</v>
      </c>
      <c r="M184" s="180" t="s">
        <v>412</v>
      </c>
      <c r="N184" s="31">
        <f t="shared" ca="1" si="16"/>
        <v>0</v>
      </c>
      <c r="O184" s="4"/>
      <c r="P184" s="4"/>
      <c r="Q184" s="4"/>
      <c r="R184" s="4" t="s">
        <v>425</v>
      </c>
      <c r="S184" s="2" t="s">
        <v>412</v>
      </c>
      <c r="T184" s="31">
        <f t="shared" ca="1" si="17"/>
        <v>0</v>
      </c>
      <c r="U184" s="4"/>
      <c r="V184" s="4"/>
      <c r="W184" s="4"/>
      <c r="X184" s="4"/>
      <c r="Y184" s="2"/>
      <c r="Z184" s="27">
        <v>27</v>
      </c>
    </row>
    <row r="185" spans="1:26" ht="11.25" customHeight="1">
      <c r="A185" s="180" t="s">
        <v>412</v>
      </c>
      <c r="C185" s="4"/>
      <c r="D185" s="4"/>
      <c r="E185" s="4"/>
      <c r="F185" s="4"/>
      <c r="G185" s="180" t="s">
        <v>412</v>
      </c>
      <c r="H185" s="31" t="e">
        <f ca="1">IF(OR(LEN(#REF!)&lt;3,ISBLANK(#REF!)),OFFSET(H185,-1,0),LEFT(#REF!,4))</f>
        <v>#REF!</v>
      </c>
      <c r="I185" s="4"/>
      <c r="J185" s="4"/>
      <c r="K185" s="4"/>
      <c r="L185" s="4" t="s">
        <v>419</v>
      </c>
      <c r="M185" s="180" t="s">
        <v>412</v>
      </c>
      <c r="N185" s="31">
        <f t="shared" ca="1" si="16"/>
        <v>0</v>
      </c>
      <c r="O185" s="4"/>
      <c r="P185" s="4"/>
      <c r="Q185" s="4"/>
      <c r="R185" s="4" t="s">
        <v>419</v>
      </c>
      <c r="S185" s="2" t="s">
        <v>412</v>
      </c>
      <c r="T185" s="31">
        <f t="shared" ca="1" si="17"/>
        <v>0</v>
      </c>
      <c r="U185" s="4"/>
      <c r="V185" s="4"/>
      <c r="W185" s="4"/>
      <c r="X185" s="4" t="s">
        <v>413</v>
      </c>
      <c r="Y185" s="2"/>
      <c r="Z185" s="27">
        <v>28</v>
      </c>
    </row>
    <row r="186" spans="1:26" ht="11.25" customHeight="1">
      <c r="A186" s="180" t="s">
        <v>412</v>
      </c>
      <c r="C186" s="4" t="s">
        <v>465</v>
      </c>
      <c r="D186" s="4"/>
      <c r="E186" s="4" t="s">
        <v>46</v>
      </c>
      <c r="F186" s="4"/>
      <c r="G186" s="180" t="s">
        <v>412</v>
      </c>
      <c r="H186" s="31" t="e">
        <f ca="1">IF(OR(LEN(#REF!)&lt;3,ISBLANK(#REF!)),OFFSET(H186,-1,0),LEFT(#REF!,4))</f>
        <v>#REF!</v>
      </c>
      <c r="I186" s="4"/>
      <c r="J186" s="4"/>
      <c r="K186" s="4"/>
      <c r="L186" s="4" t="s">
        <v>421</v>
      </c>
      <c r="M186" s="180" t="s">
        <v>412</v>
      </c>
      <c r="N186" s="31">
        <f t="shared" ca="1" si="16"/>
        <v>0</v>
      </c>
      <c r="O186" s="4" t="s">
        <v>443</v>
      </c>
      <c r="P186" s="4"/>
      <c r="Q186" s="4" t="s">
        <v>46</v>
      </c>
      <c r="R186" s="4" t="s">
        <v>421</v>
      </c>
      <c r="S186" s="2" t="s">
        <v>412</v>
      </c>
      <c r="T186" s="31">
        <f t="shared" ca="1" si="17"/>
        <v>0</v>
      </c>
      <c r="U186" s="4"/>
      <c r="V186" s="4"/>
      <c r="W186" s="4"/>
      <c r="X186" s="4"/>
      <c r="Y186" s="2"/>
      <c r="Z186" s="27">
        <v>29</v>
      </c>
    </row>
    <row r="187" spans="1:26" ht="14" thickBot="1">
      <c r="A187" s="180" t="s">
        <v>412</v>
      </c>
      <c r="C187" s="4"/>
      <c r="D187" s="4"/>
      <c r="E187" s="4"/>
      <c r="F187" s="4"/>
      <c r="G187" s="180" t="s">
        <v>412</v>
      </c>
      <c r="H187" s="31" t="e">
        <f ca="1">IF(OR(LEN(#REF!)&lt;3,ISBLANK(#REF!)),OFFSET(H187,-1,0),LEFT(#REF!,4))</f>
        <v>#REF!</v>
      </c>
      <c r="I187" s="4"/>
      <c r="J187" s="4"/>
      <c r="K187" s="4"/>
      <c r="L187" s="4" t="s">
        <v>413</v>
      </c>
      <c r="M187" s="180" t="s">
        <v>412</v>
      </c>
      <c r="N187" s="31">
        <f t="shared" ca="1" si="16"/>
        <v>0</v>
      </c>
      <c r="O187" s="4"/>
      <c r="P187" s="4"/>
      <c r="Q187" s="4"/>
      <c r="R187" s="4" t="s">
        <v>413</v>
      </c>
      <c r="S187" s="2" t="s">
        <v>412</v>
      </c>
      <c r="T187" s="31">
        <f t="shared" ca="1" si="17"/>
        <v>0</v>
      </c>
      <c r="U187" s="4"/>
      <c r="V187" s="4"/>
      <c r="W187" s="4"/>
      <c r="X187" s="4"/>
      <c r="Y187" s="2"/>
      <c r="Z187" s="27">
        <v>30</v>
      </c>
    </row>
    <row r="188" spans="1:26" ht="11.25" customHeight="1">
      <c r="A188" s="2" t="s">
        <v>412</v>
      </c>
      <c r="C188" s="28" t="s">
        <v>97</v>
      </c>
      <c r="D188" s="28" t="s">
        <v>98</v>
      </c>
      <c r="E188" s="28" t="s">
        <v>99</v>
      </c>
      <c r="F188" s="28" t="s">
        <v>100</v>
      </c>
      <c r="G188" s="2" t="s">
        <v>412</v>
      </c>
      <c r="H188" s="28"/>
      <c r="I188" s="28" t="s">
        <v>97</v>
      </c>
      <c r="J188" s="28" t="s">
        <v>98</v>
      </c>
      <c r="K188" s="28" t="s">
        <v>99</v>
      </c>
      <c r="L188" s="28" t="s">
        <v>100</v>
      </c>
      <c r="M188" s="2" t="s">
        <v>412</v>
      </c>
      <c r="N188" s="28"/>
      <c r="O188" s="28" t="s">
        <v>97</v>
      </c>
      <c r="P188" s="28" t="s">
        <v>98</v>
      </c>
      <c r="Q188" s="28" t="s">
        <v>99</v>
      </c>
      <c r="R188" s="28" t="s">
        <v>100</v>
      </c>
      <c r="S188" s="2" t="s">
        <v>412</v>
      </c>
      <c r="T188" s="28"/>
      <c r="U188" s="28" t="s">
        <v>97</v>
      </c>
      <c r="V188" s="28" t="s">
        <v>98</v>
      </c>
      <c r="W188" s="28" t="s">
        <v>99</v>
      </c>
      <c r="X188" s="28" t="s">
        <v>100</v>
      </c>
      <c r="Y188" s="2"/>
      <c r="Z188" s="27"/>
    </row>
    <row r="189" spans="1:26" ht="11.25" customHeight="1">
      <c r="A189" s="2" t="s">
        <v>412</v>
      </c>
      <c r="C189" s="29">
        <f>SUM(C157:C188)</f>
        <v>8</v>
      </c>
      <c r="D189" s="29">
        <f>SUM(D157:D188)</f>
        <v>20</v>
      </c>
      <c r="E189" s="29" t="str">
        <f>COUNTIF(E157:E188,"v")&amp;"+"&amp;COUNTIF(E157:E188,"sz")</f>
        <v>1+1</v>
      </c>
      <c r="F189" s="29">
        <f>SUM(F157:F188)</f>
        <v>30</v>
      </c>
      <c r="G189" s="2" t="s">
        <v>412</v>
      </c>
      <c r="H189" s="29"/>
      <c r="I189" s="29">
        <f>SUM(I157:I188)</f>
        <v>10</v>
      </c>
      <c r="J189" s="29">
        <f>SUM(J157:J188)</f>
        <v>16</v>
      </c>
      <c r="K189" s="29" t="str">
        <f>COUNTIF(K157:K188,"v")&amp;"+"&amp;COUNTIF(K157:K188,"sz")</f>
        <v>3+0</v>
      </c>
      <c r="L189" s="29">
        <f>SUM(L157:L188)</f>
        <v>29</v>
      </c>
      <c r="M189" s="2" t="s">
        <v>412</v>
      </c>
      <c r="N189" s="29"/>
      <c r="O189" s="29">
        <f>SUM(O157:O188)</f>
        <v>7</v>
      </c>
      <c r="P189" s="29">
        <f>SUM(P157:P188)</f>
        <v>15</v>
      </c>
      <c r="Q189" s="29" t="str">
        <f>COUNTIF(Q157:Q188,"v")&amp;"+"&amp;COUNTIF(Q157:Q188,"sz")</f>
        <v>0+1</v>
      </c>
      <c r="R189" s="29">
        <f>SUM(R157:R188)</f>
        <v>33</v>
      </c>
      <c r="S189" s="2" t="s">
        <v>412</v>
      </c>
      <c r="T189" s="29"/>
      <c r="U189" s="29">
        <f>SUM(U157:U188)</f>
        <v>0</v>
      </c>
      <c r="V189" s="29">
        <f>SUM(V157:V188)</f>
        <v>26</v>
      </c>
      <c r="W189" s="29" t="str">
        <f>COUNTIF(W157:W188,"v")&amp;"+"&amp;COUNTIF(W157:W188,"sz")</f>
        <v>0+0</v>
      </c>
      <c r="X189" s="29">
        <f>SUM(X157:X188)</f>
        <v>29</v>
      </c>
      <c r="Y189" s="2"/>
      <c r="Z189" s="27"/>
    </row>
    <row r="190" spans="1:26" ht="11.25" customHeight="1">
      <c r="A190" s="2" t="s">
        <v>412</v>
      </c>
      <c r="C190" s="29">
        <f>C189+D189</f>
        <v>28</v>
      </c>
      <c r="D190" s="29" t="s">
        <v>432</v>
      </c>
      <c r="E190" s="29">
        <f>COUNTIF(E157:E188,"v")+COUNTIF(E157:E188,"f")</f>
        <v>6</v>
      </c>
      <c r="F190" s="29" t="s">
        <v>433</v>
      </c>
      <c r="G190" s="2" t="s">
        <v>412</v>
      </c>
      <c r="H190" s="29"/>
      <c r="I190" s="29">
        <f>I189+J189</f>
        <v>26</v>
      </c>
      <c r="J190" s="29" t="s">
        <v>432</v>
      </c>
      <c r="K190" s="29">
        <f>COUNTIF(K157:K188,"v")+COUNTIF(K157:K188,"f")</f>
        <v>6</v>
      </c>
      <c r="L190" s="29" t="s">
        <v>433</v>
      </c>
      <c r="M190" s="2" t="s">
        <v>412</v>
      </c>
      <c r="N190" s="29"/>
      <c r="O190" s="29">
        <f>O189+P189</f>
        <v>22</v>
      </c>
      <c r="P190" s="29" t="s">
        <v>432</v>
      </c>
      <c r="Q190" s="29">
        <f>COUNTIF(Q157:Q188,"v")+COUNTIF(Q157:Q188,"f")</f>
        <v>5</v>
      </c>
      <c r="R190" s="29" t="s">
        <v>433</v>
      </c>
      <c r="S190" s="2" t="s">
        <v>412</v>
      </c>
      <c r="T190" s="29"/>
      <c r="U190" s="29">
        <f>U189+V189</f>
        <v>26</v>
      </c>
      <c r="V190" s="29" t="s">
        <v>432</v>
      </c>
      <c r="W190" s="29">
        <f>COUNTIF(W157:W188,"v")+COUNTIF(W157:W188,"f")</f>
        <v>1</v>
      </c>
      <c r="X190" s="29" t="s">
        <v>433</v>
      </c>
      <c r="Y190" s="2"/>
      <c r="Z190" s="27"/>
    </row>
    <row r="193" spans="1:26" ht="11.25" customHeight="1">
      <c r="A193" s="26"/>
      <c r="C193" s="26" t="s">
        <v>500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"/>
      <c r="Z193" s="27"/>
    </row>
    <row r="194" spans="1:26" ht="11.25" customHeight="1" thickBot="1">
      <c r="A194" s="2" t="s">
        <v>412</v>
      </c>
      <c r="C194" s="24" t="s">
        <v>459</v>
      </c>
      <c r="D194" s="24"/>
      <c r="E194" s="24"/>
      <c r="F194" s="24"/>
      <c r="G194" s="2" t="s">
        <v>412</v>
      </c>
      <c r="H194" s="25"/>
      <c r="I194" s="25" t="s">
        <v>460</v>
      </c>
      <c r="J194" s="25"/>
      <c r="K194" s="25"/>
      <c r="L194" s="25"/>
      <c r="M194" s="2" t="s">
        <v>412</v>
      </c>
      <c r="N194" s="24"/>
      <c r="O194" s="24" t="s">
        <v>461</v>
      </c>
      <c r="P194" s="24"/>
      <c r="Q194" s="24"/>
      <c r="R194" s="24"/>
      <c r="S194" s="2" t="s">
        <v>412</v>
      </c>
      <c r="T194" s="25"/>
      <c r="U194" s="25" t="s">
        <v>462</v>
      </c>
      <c r="V194" s="25"/>
      <c r="W194" s="25"/>
      <c r="X194" s="25"/>
      <c r="Y194" s="2"/>
      <c r="Z194" s="27"/>
    </row>
    <row r="195" spans="1:26" ht="11.25" customHeight="1" thickBot="1">
      <c r="A195" s="180" t="s">
        <v>412</v>
      </c>
      <c r="C195" s="210" t="s">
        <v>415</v>
      </c>
      <c r="D195" s="210"/>
      <c r="E195" s="210"/>
      <c r="F195" s="211" t="s">
        <v>416</v>
      </c>
      <c r="G195" s="180" t="s">
        <v>412</v>
      </c>
      <c r="H195" s="31" t="e">
        <f ca="1">IF(OR(LEN(#REF!)&lt;3,ISBLANK(#REF!)),OFFSET(H195,-1,0),LEFT(#REF!,4))</f>
        <v>#REF!</v>
      </c>
      <c r="I195" s="205" t="s">
        <v>423</v>
      </c>
      <c r="J195" s="205"/>
      <c r="K195" s="205"/>
      <c r="L195" s="206" t="s">
        <v>424</v>
      </c>
      <c r="M195" s="180" t="s">
        <v>412</v>
      </c>
      <c r="N195" s="31">
        <f t="shared" ref="N195:N224" ca="1" si="18">IF(OR(LEN(AZ:AZ)&lt;3,ISBLANK(AZ:AZ)),OFFSET(N195,-1,0),LEFT(AZ:AZ,4))</f>
        <v>0</v>
      </c>
      <c r="O195" s="205" t="s">
        <v>423</v>
      </c>
      <c r="P195" s="205"/>
      <c r="Q195" s="205"/>
      <c r="R195" s="206" t="s">
        <v>424</v>
      </c>
      <c r="S195" s="2" t="s">
        <v>412</v>
      </c>
      <c r="T195" s="31">
        <f t="shared" ref="T195:T224" ca="1" si="19">IF(OR(LEN(BF:BF)&lt;3,ISBLANK(BF:BF)),OFFSET(T195,-1,0),LEFT(BF:BF,4))</f>
        <v>0</v>
      </c>
      <c r="U195" s="182" t="s">
        <v>415</v>
      </c>
      <c r="V195" s="182"/>
      <c r="W195" s="182"/>
      <c r="X195" s="183" t="s">
        <v>416</v>
      </c>
      <c r="Y195" s="2"/>
      <c r="Z195" s="27">
        <v>1</v>
      </c>
    </row>
    <row r="196" spans="1:26" ht="11.25" customHeight="1" thickBot="1">
      <c r="A196" s="180" t="s">
        <v>412</v>
      </c>
      <c r="C196" s="184" t="s">
        <v>428</v>
      </c>
      <c r="D196" s="184" t="s">
        <v>428</v>
      </c>
      <c r="E196" s="184" t="s">
        <v>428</v>
      </c>
      <c r="F196" s="184">
        <v>2</v>
      </c>
      <c r="G196" s="180" t="s">
        <v>412</v>
      </c>
      <c r="H196" s="31" t="e">
        <f ca="1">IF(OR(LEN(#REF!)&lt;3,ISBLANK(#REF!)),OFFSET(H196,-1,0),LEFT(#REF!,4))</f>
        <v>#REF!</v>
      </c>
      <c r="I196" s="208">
        <v>1</v>
      </c>
      <c r="J196" s="208">
        <v>1</v>
      </c>
      <c r="K196" s="208" t="s">
        <v>121</v>
      </c>
      <c r="L196" s="208">
        <v>2</v>
      </c>
      <c r="M196" s="180" t="s">
        <v>412</v>
      </c>
      <c r="N196" s="31">
        <f t="shared" ca="1" si="18"/>
        <v>0</v>
      </c>
      <c r="O196" s="208">
        <v>1</v>
      </c>
      <c r="P196" s="208">
        <v>1</v>
      </c>
      <c r="Q196" s="208" t="s">
        <v>121</v>
      </c>
      <c r="R196" s="208">
        <v>2</v>
      </c>
      <c r="S196" s="2" t="s">
        <v>412</v>
      </c>
      <c r="T196" s="31">
        <f t="shared" ca="1" si="19"/>
        <v>0</v>
      </c>
      <c r="U196" s="185" t="s">
        <v>423</v>
      </c>
      <c r="V196" s="185"/>
      <c r="W196" s="185"/>
      <c r="X196" s="186" t="s">
        <v>426</v>
      </c>
      <c r="Y196" s="2"/>
      <c r="Z196" s="27">
        <v>2</v>
      </c>
    </row>
    <row r="197" spans="1:26" ht="11.25" customHeight="1">
      <c r="A197" s="180" t="s">
        <v>412</v>
      </c>
      <c r="C197" s="212" t="s">
        <v>468</v>
      </c>
      <c r="D197" s="6"/>
      <c r="E197" s="7"/>
      <c r="F197" s="213" t="s">
        <v>467</v>
      </c>
      <c r="G197" s="180" t="s">
        <v>412</v>
      </c>
      <c r="H197" s="31" t="e">
        <f ca="1">IF(OR(LEN(#REF!)&lt;3,ISBLANK(#REF!)),OFFSET(H197,-1,0),LEFT(#REF!,4))</f>
        <v>#REF!</v>
      </c>
      <c r="I197" s="198" t="s">
        <v>269</v>
      </c>
      <c r="J197" s="198"/>
      <c r="K197" s="198"/>
      <c r="L197" s="199" t="s">
        <v>421</v>
      </c>
      <c r="M197" s="180" t="s">
        <v>412</v>
      </c>
      <c r="N197" s="31">
        <f t="shared" ca="1" si="18"/>
        <v>0</v>
      </c>
      <c r="O197" s="182" t="s">
        <v>415</v>
      </c>
      <c r="P197" s="182"/>
      <c r="Q197" s="182"/>
      <c r="R197" s="183" t="s">
        <v>416</v>
      </c>
      <c r="S197" s="2" t="s">
        <v>412</v>
      </c>
      <c r="T197" s="31">
        <f t="shared" ca="1" si="19"/>
        <v>0</v>
      </c>
      <c r="U197" s="187" t="s">
        <v>428</v>
      </c>
      <c r="V197" s="187" t="s">
        <v>428</v>
      </c>
      <c r="W197" s="187" t="s">
        <v>428</v>
      </c>
      <c r="X197" s="187">
        <v>3</v>
      </c>
      <c r="Y197" s="2"/>
      <c r="Z197" s="27">
        <v>3</v>
      </c>
    </row>
    <row r="198" spans="1:26" ht="11.25" customHeight="1" thickBot="1">
      <c r="A198" s="180" t="s">
        <v>412</v>
      </c>
      <c r="C198" s="214">
        <v>2</v>
      </c>
      <c r="D198" s="215">
        <v>0</v>
      </c>
      <c r="E198" s="215" t="s">
        <v>121</v>
      </c>
      <c r="F198" s="216">
        <v>2</v>
      </c>
      <c r="G198" s="180" t="s">
        <v>412</v>
      </c>
      <c r="H198" s="31" t="e">
        <f ca="1">IF(OR(LEN(#REF!)&lt;3,ISBLANK(#REF!)),OFFSET(H198,-1,0),LEFT(#REF!,4))</f>
        <v>#REF!</v>
      </c>
      <c r="I198" s="200">
        <v>2</v>
      </c>
      <c r="J198" s="200">
        <v>0</v>
      </c>
      <c r="K198" s="200" t="s">
        <v>31</v>
      </c>
      <c r="L198" s="200">
        <v>2</v>
      </c>
      <c r="M198" s="180" t="s">
        <v>412</v>
      </c>
      <c r="N198" s="31">
        <f t="shared" ca="1" si="18"/>
        <v>0</v>
      </c>
      <c r="O198" s="184" t="s">
        <v>428</v>
      </c>
      <c r="P198" s="184" t="s">
        <v>428</v>
      </c>
      <c r="Q198" s="184" t="s">
        <v>428</v>
      </c>
      <c r="R198" s="184">
        <v>2</v>
      </c>
      <c r="S198" s="2" t="s">
        <v>412</v>
      </c>
      <c r="T198" s="31">
        <f t="shared" ca="1" si="19"/>
        <v>0</v>
      </c>
      <c r="U198" s="262" t="s">
        <v>494</v>
      </c>
      <c r="V198" s="187"/>
      <c r="W198" s="187"/>
      <c r="X198" s="187"/>
      <c r="Y198" s="2"/>
      <c r="Z198" s="27">
        <v>4</v>
      </c>
    </row>
    <row r="199" spans="1:26" ht="11.25" customHeight="1" thickBot="1">
      <c r="A199" s="180" t="s">
        <v>412</v>
      </c>
      <c r="C199" s="20" t="s">
        <v>414</v>
      </c>
      <c r="D199" s="20"/>
      <c r="E199" s="20"/>
      <c r="F199" s="21" t="s">
        <v>413</v>
      </c>
      <c r="G199" s="180" t="s">
        <v>412</v>
      </c>
      <c r="H199" s="31" t="e">
        <f ca="1">IF(OR(LEN(#REF!)&lt;3,ISBLANK(#REF!)),OFFSET(H199,-1,0),LEFT(#REF!,4))</f>
        <v>#REF!</v>
      </c>
      <c r="I199" s="182" t="s">
        <v>415</v>
      </c>
      <c r="J199" s="182"/>
      <c r="K199" s="182"/>
      <c r="L199" s="183" t="s">
        <v>416</v>
      </c>
      <c r="M199" s="180" t="s">
        <v>412</v>
      </c>
      <c r="N199" s="31">
        <f t="shared" ca="1" si="18"/>
        <v>0</v>
      </c>
      <c r="O199" s="22" t="s">
        <v>304</v>
      </c>
      <c r="P199" s="22"/>
      <c r="Q199" s="23"/>
      <c r="R199" s="23" t="s">
        <v>422</v>
      </c>
      <c r="S199" s="2" t="s">
        <v>412</v>
      </c>
      <c r="T199" s="31">
        <f t="shared" ca="1" si="19"/>
        <v>0</v>
      </c>
      <c r="U199" s="5" t="s">
        <v>417</v>
      </c>
      <c r="V199" s="5"/>
      <c r="W199" s="5"/>
      <c r="X199" s="30" t="s">
        <v>418</v>
      </c>
      <c r="Y199" s="2"/>
      <c r="Z199" s="27">
        <v>5</v>
      </c>
    </row>
    <row r="200" spans="1:26" ht="11.25" customHeight="1" thickBot="1">
      <c r="A200" s="180" t="s">
        <v>412</v>
      </c>
      <c r="C200" s="11">
        <v>2</v>
      </c>
      <c r="D200" s="11">
        <v>2</v>
      </c>
      <c r="E200" s="11" t="s">
        <v>31</v>
      </c>
      <c r="F200" s="11">
        <v>4</v>
      </c>
      <c r="G200" s="180" t="s">
        <v>412</v>
      </c>
      <c r="H200" s="31" t="e">
        <f ca="1">IF(OR(LEN(#REF!)&lt;3,ISBLANK(#REF!)),OFFSET(H200,-1,0),LEFT(#REF!,4))</f>
        <v>#REF!</v>
      </c>
      <c r="I200" s="22" t="s">
        <v>311</v>
      </c>
      <c r="J200" s="22"/>
      <c r="K200" s="23"/>
      <c r="L200" s="23" t="s">
        <v>463</v>
      </c>
      <c r="M200" s="180" t="s">
        <v>412</v>
      </c>
      <c r="N200" s="31">
        <f t="shared" ca="1" si="18"/>
        <v>0</v>
      </c>
      <c r="O200" s="9">
        <v>2</v>
      </c>
      <c r="P200" s="9">
        <v>0</v>
      </c>
      <c r="Q200" s="9" t="s">
        <v>121</v>
      </c>
      <c r="R200" s="9">
        <v>2</v>
      </c>
      <c r="S200" s="2" t="s">
        <v>412</v>
      </c>
      <c r="T200" s="31">
        <f t="shared" ca="1" si="19"/>
        <v>0</v>
      </c>
      <c r="U200" s="4">
        <v>0</v>
      </c>
      <c r="V200" s="4">
        <v>26</v>
      </c>
      <c r="W200" s="4" t="s">
        <v>121</v>
      </c>
      <c r="X200" s="4">
        <v>26</v>
      </c>
      <c r="Y200" s="2"/>
      <c r="Z200" s="27">
        <v>6</v>
      </c>
    </row>
    <row r="201" spans="1:26" ht="11.25" customHeight="1">
      <c r="A201" s="180" t="s">
        <v>412</v>
      </c>
      <c r="C201" s="181"/>
      <c r="D201" s="11"/>
      <c r="E201" s="11"/>
      <c r="F201" s="11"/>
      <c r="G201" s="180" t="s">
        <v>412</v>
      </c>
      <c r="H201" s="31" t="e">
        <f ca="1">IF(OR(LEN(#REF!)&lt;3,ISBLANK(#REF!)),OFFSET(H201,-1,0),LEFT(#REF!,4))</f>
        <v>#REF!</v>
      </c>
      <c r="I201" s="9">
        <v>2</v>
      </c>
      <c r="J201" s="9">
        <v>1</v>
      </c>
      <c r="K201" s="9" t="s">
        <v>121</v>
      </c>
      <c r="L201" s="9">
        <v>3</v>
      </c>
      <c r="M201" s="180" t="s">
        <v>412</v>
      </c>
      <c r="N201" s="31">
        <f t="shared" ca="1" si="18"/>
        <v>0</v>
      </c>
      <c r="O201" s="6" t="s">
        <v>469</v>
      </c>
      <c r="P201" s="6"/>
      <c r="Q201" s="7"/>
      <c r="R201" s="7" t="s">
        <v>440</v>
      </c>
      <c r="S201" s="2" t="s">
        <v>412</v>
      </c>
      <c r="T201" s="31">
        <f t="shared" ca="1" si="19"/>
        <v>0</v>
      </c>
      <c r="U201" s="4"/>
      <c r="V201" s="4"/>
      <c r="W201" s="4"/>
      <c r="X201" s="4"/>
      <c r="Y201" s="2"/>
      <c r="Z201" s="27">
        <v>7</v>
      </c>
    </row>
    <row r="202" spans="1:26" ht="11.25" customHeight="1" thickBot="1">
      <c r="A202" s="180" t="s">
        <v>412</v>
      </c>
      <c r="C202" s="11"/>
      <c r="D202" s="11"/>
      <c r="E202" s="11"/>
      <c r="F202" s="11"/>
      <c r="G202" s="180" t="s">
        <v>412</v>
      </c>
      <c r="H202" s="31" t="e">
        <f ca="1">IF(OR(LEN(#REF!)&lt;3,ISBLANK(#REF!)),OFFSET(H202,-1,0),LEFT(#REF!,4))</f>
        <v>#REF!</v>
      </c>
      <c r="I202" s="9"/>
      <c r="J202" s="9"/>
      <c r="K202" s="9"/>
      <c r="L202" s="9"/>
      <c r="M202" s="180" t="s">
        <v>412</v>
      </c>
      <c r="N202" s="31">
        <f t="shared" ca="1" si="18"/>
        <v>0</v>
      </c>
      <c r="O202" s="8">
        <v>2</v>
      </c>
      <c r="P202" s="8">
        <v>0</v>
      </c>
      <c r="Q202" s="8" t="s">
        <v>121</v>
      </c>
      <c r="R202" s="8">
        <v>2</v>
      </c>
      <c r="S202" s="2" t="s">
        <v>412</v>
      </c>
      <c r="T202" s="31">
        <f t="shared" ca="1" si="19"/>
        <v>0</v>
      </c>
      <c r="U202" s="4"/>
      <c r="V202" s="4"/>
      <c r="W202" s="4"/>
      <c r="X202" s="4"/>
      <c r="Y202" s="2"/>
      <c r="Z202" s="27">
        <v>8</v>
      </c>
    </row>
    <row r="203" spans="1:26" ht="11.25" customHeight="1">
      <c r="A203" s="180" t="s">
        <v>412</v>
      </c>
      <c r="C203" s="13" t="s">
        <v>107</v>
      </c>
      <c r="D203" s="13"/>
      <c r="E203" s="14"/>
      <c r="F203" s="14" t="s">
        <v>420</v>
      </c>
      <c r="G203" s="180" t="s">
        <v>412</v>
      </c>
      <c r="H203" s="31" t="e">
        <f ca="1">IF(OR(LEN(#REF!)&lt;3,ISBLANK(#REF!)),OFFSET(H203,-1,0),LEFT(#REF!,4))</f>
        <v>#REF!</v>
      </c>
      <c r="I203" s="195" t="s">
        <v>281</v>
      </c>
      <c r="J203" s="195"/>
      <c r="K203" s="195"/>
      <c r="L203" s="196" t="s">
        <v>425</v>
      </c>
      <c r="M203" s="180" t="s">
        <v>412</v>
      </c>
      <c r="N203" s="31">
        <f t="shared" ca="1" si="18"/>
        <v>0</v>
      </c>
      <c r="O203" s="185" t="s">
        <v>423</v>
      </c>
      <c r="P203" s="185"/>
      <c r="Q203" s="185"/>
      <c r="R203" s="186" t="s">
        <v>426</v>
      </c>
      <c r="S203" s="2" t="s">
        <v>412</v>
      </c>
      <c r="T203" s="31">
        <f t="shared" ca="1" si="19"/>
        <v>0</v>
      </c>
      <c r="U203" s="4"/>
      <c r="V203" s="4"/>
      <c r="W203" s="4"/>
      <c r="X203" s="4"/>
      <c r="Y203" s="2"/>
      <c r="Z203" s="27">
        <v>9</v>
      </c>
    </row>
    <row r="204" spans="1:26" ht="11.25" customHeight="1" thickBot="1">
      <c r="A204" s="180" t="s">
        <v>412</v>
      </c>
      <c r="C204" s="15">
        <v>0</v>
      </c>
      <c r="D204" s="15">
        <v>2</v>
      </c>
      <c r="E204" s="15" t="s">
        <v>121</v>
      </c>
      <c r="F204" s="15">
        <v>2</v>
      </c>
      <c r="G204" s="180" t="s">
        <v>412</v>
      </c>
      <c r="H204" s="31" t="e">
        <f ca="1">IF(OR(LEN(#REF!)&lt;3,ISBLANK(#REF!)),OFFSET(H204,-1,0),LEFT(#REF!,4))</f>
        <v>#REF!</v>
      </c>
      <c r="I204" s="197">
        <v>2</v>
      </c>
      <c r="J204" s="197">
        <v>1</v>
      </c>
      <c r="K204" s="197" t="s">
        <v>31</v>
      </c>
      <c r="L204" s="197">
        <v>3</v>
      </c>
      <c r="M204" s="180" t="s">
        <v>412</v>
      </c>
      <c r="N204" s="31">
        <f t="shared" ca="1" si="18"/>
        <v>0</v>
      </c>
      <c r="O204" s="187" t="s">
        <v>428</v>
      </c>
      <c r="P204" s="187" t="s">
        <v>428</v>
      </c>
      <c r="Q204" s="187" t="s">
        <v>428</v>
      </c>
      <c r="R204" s="187">
        <v>3</v>
      </c>
      <c r="S204" s="2" t="s">
        <v>412</v>
      </c>
      <c r="T204" s="31">
        <f t="shared" ca="1" si="19"/>
        <v>0</v>
      </c>
      <c r="U204" s="4"/>
      <c r="V204" s="4"/>
      <c r="W204" s="4"/>
      <c r="X204" s="4"/>
      <c r="Y204" s="2"/>
      <c r="Z204" s="27">
        <v>10</v>
      </c>
    </row>
    <row r="205" spans="1:26" ht="11.25" customHeight="1" thickBot="1">
      <c r="A205" s="180" t="s">
        <v>412</v>
      </c>
      <c r="C205" s="18" t="s">
        <v>471</v>
      </c>
      <c r="D205" s="18"/>
      <c r="E205" s="18"/>
      <c r="F205" s="19" t="s">
        <v>419</v>
      </c>
      <c r="G205" s="180" t="s">
        <v>412</v>
      </c>
      <c r="H205" s="31" t="e">
        <f ca="1">IF(OR(LEN(#REF!)&lt;3,ISBLANK(#REF!)),OFFSET(H205,-1,0),LEFT(#REF!,4))</f>
        <v>#REF!</v>
      </c>
      <c r="I205" s="197"/>
      <c r="J205" s="197"/>
      <c r="K205" s="197"/>
      <c r="L205" s="197"/>
      <c r="M205" s="180" t="s">
        <v>412</v>
      </c>
      <c r="N205" s="31">
        <f t="shared" ca="1" si="18"/>
        <v>0</v>
      </c>
      <c r="O205" s="262" t="s">
        <v>493</v>
      </c>
      <c r="P205" s="262"/>
      <c r="Q205" s="262"/>
      <c r="R205" s="262"/>
      <c r="S205" s="2" t="s">
        <v>412</v>
      </c>
      <c r="T205" s="31">
        <f t="shared" ca="1" si="19"/>
        <v>0</v>
      </c>
      <c r="U205" s="4"/>
      <c r="V205" s="4"/>
      <c r="W205" s="4"/>
      <c r="X205" s="4"/>
      <c r="Y205" s="2"/>
      <c r="Z205" s="27">
        <v>11</v>
      </c>
    </row>
    <row r="206" spans="1:26" ht="11.25" customHeight="1">
      <c r="A206" s="180" t="s">
        <v>412</v>
      </c>
      <c r="C206" s="12">
        <v>2</v>
      </c>
      <c r="D206" s="12">
        <v>2</v>
      </c>
      <c r="E206" s="12" t="s">
        <v>121</v>
      </c>
      <c r="F206" s="12">
        <v>4</v>
      </c>
      <c r="G206" s="180" t="s">
        <v>412</v>
      </c>
      <c r="H206" s="31" t="e">
        <f ca="1">IF(OR(LEN(#REF!)&lt;3,ISBLANK(#REF!)),OFFSET(H206,-1,0),LEFT(#REF!,4))</f>
        <v>#REF!</v>
      </c>
      <c r="I206" s="5" t="s">
        <v>257</v>
      </c>
      <c r="J206" s="5"/>
      <c r="K206" s="5"/>
      <c r="L206" s="30" t="s">
        <v>470</v>
      </c>
      <c r="M206" s="180" t="s">
        <v>412</v>
      </c>
      <c r="N206" s="31">
        <f t="shared" ca="1" si="18"/>
        <v>0</v>
      </c>
      <c r="O206" s="18" t="s">
        <v>427</v>
      </c>
      <c r="P206" s="18"/>
      <c r="Q206" s="18"/>
      <c r="R206" s="19" t="s">
        <v>426</v>
      </c>
      <c r="S206" s="2" t="s">
        <v>412</v>
      </c>
      <c r="T206" s="31">
        <f t="shared" ca="1" si="19"/>
        <v>0</v>
      </c>
      <c r="U206" s="4"/>
      <c r="V206" s="4"/>
      <c r="W206" s="4"/>
      <c r="X206" s="4"/>
      <c r="Y206" s="2"/>
      <c r="Z206" s="27">
        <v>12</v>
      </c>
    </row>
    <row r="207" spans="1:26" ht="11.25" customHeight="1">
      <c r="A207" s="180" t="s">
        <v>412</v>
      </c>
      <c r="C207" s="12"/>
      <c r="D207" s="12"/>
      <c r="E207" s="12"/>
      <c r="F207" s="12"/>
      <c r="G207" s="180" t="s">
        <v>412</v>
      </c>
      <c r="H207" s="31" t="e">
        <f ca="1">IF(OR(LEN(#REF!)&lt;3,ISBLANK(#REF!)),OFFSET(H207,-1,0),LEFT(#REF!,4))</f>
        <v>#REF!</v>
      </c>
      <c r="I207" s="4">
        <v>2</v>
      </c>
      <c r="J207" s="4">
        <v>1</v>
      </c>
      <c r="K207" s="4" t="s">
        <v>31</v>
      </c>
      <c r="L207" s="4">
        <v>3</v>
      </c>
      <c r="M207" s="180" t="s">
        <v>412</v>
      </c>
      <c r="N207" s="31">
        <f t="shared" ca="1" si="18"/>
        <v>0</v>
      </c>
      <c r="O207" s="12">
        <v>1</v>
      </c>
      <c r="P207" s="12">
        <v>2</v>
      </c>
      <c r="Q207" s="12" t="s">
        <v>121</v>
      </c>
      <c r="R207" s="12">
        <v>3</v>
      </c>
      <c r="S207" s="2" t="s">
        <v>412</v>
      </c>
      <c r="T207" s="31">
        <f t="shared" ca="1" si="19"/>
        <v>0</v>
      </c>
      <c r="U207" s="4"/>
      <c r="V207" s="4"/>
      <c r="W207" s="4"/>
      <c r="X207" s="4"/>
      <c r="Y207" s="2"/>
      <c r="Z207" s="27">
        <v>13</v>
      </c>
    </row>
    <row r="208" spans="1:26" ht="11.25" customHeight="1" thickBot="1">
      <c r="A208" s="180" t="s">
        <v>412</v>
      </c>
      <c r="C208" s="12"/>
      <c r="D208" s="12"/>
      <c r="E208" s="12"/>
      <c r="F208" s="12"/>
      <c r="G208" s="180" t="s">
        <v>412</v>
      </c>
      <c r="H208" s="31" t="e">
        <f ca="1">IF(OR(LEN(#REF!)&lt;3,ISBLANK(#REF!)),OFFSET(H208,-1,0),LEFT(#REF!,4))</f>
        <v>#REF!</v>
      </c>
      <c r="I208" s="4"/>
      <c r="J208" s="4"/>
      <c r="K208" s="4"/>
      <c r="L208" s="4"/>
      <c r="M208" s="180" t="s">
        <v>412</v>
      </c>
      <c r="N208" s="31">
        <f t="shared" ca="1" si="18"/>
        <v>0</v>
      </c>
      <c r="O208" s="12"/>
      <c r="P208" s="12"/>
      <c r="Q208" s="12"/>
      <c r="R208" s="12"/>
      <c r="S208" s="2" t="s">
        <v>412</v>
      </c>
      <c r="T208" s="31">
        <f t="shared" ca="1" si="19"/>
        <v>0</v>
      </c>
      <c r="U208" s="4"/>
      <c r="V208" s="4"/>
      <c r="W208" s="4"/>
      <c r="X208" s="4"/>
      <c r="Y208" s="2"/>
      <c r="Z208" s="27">
        <v>14</v>
      </c>
    </row>
    <row r="209" spans="1:26" ht="11.25" customHeight="1">
      <c r="A209" s="180" t="s">
        <v>412</v>
      </c>
      <c r="C209" s="18" t="s">
        <v>435</v>
      </c>
      <c r="D209" s="18"/>
      <c r="E209" s="18"/>
      <c r="F209" s="19" t="s">
        <v>426</v>
      </c>
      <c r="G209" s="180" t="s">
        <v>412</v>
      </c>
      <c r="H209" s="31" t="e">
        <f ca="1">IF(OR(LEN(#REF!)&lt;3,ISBLANK(#REF!)),OFFSET(H209,-1,0),LEFT(#REF!,4))</f>
        <v>#REF!</v>
      </c>
      <c r="I209" s="18" t="s">
        <v>446</v>
      </c>
      <c r="J209" s="18"/>
      <c r="K209" s="18"/>
      <c r="L209" s="19" t="s">
        <v>419</v>
      </c>
      <c r="M209" s="180" t="s">
        <v>412</v>
      </c>
      <c r="N209" s="31">
        <f t="shared" ca="1" si="18"/>
        <v>0</v>
      </c>
      <c r="O209" s="18" t="s">
        <v>447</v>
      </c>
      <c r="P209" s="18"/>
      <c r="Q209" s="18"/>
      <c r="R209" s="19" t="s">
        <v>419</v>
      </c>
      <c r="S209" s="2" t="s">
        <v>412</v>
      </c>
      <c r="T209" s="31">
        <f t="shared" ca="1" si="19"/>
        <v>0</v>
      </c>
      <c r="U209" s="4"/>
      <c r="V209" s="4"/>
      <c r="W209" s="4"/>
      <c r="X209" s="4"/>
      <c r="Y209" s="2"/>
      <c r="Z209" s="27">
        <v>15</v>
      </c>
    </row>
    <row r="210" spans="1:26" ht="11.25" customHeight="1">
      <c r="A210" s="180" t="s">
        <v>412</v>
      </c>
      <c r="C210" s="12" t="s">
        <v>428</v>
      </c>
      <c r="D210" s="12" t="s">
        <v>428</v>
      </c>
      <c r="E210" s="12" t="s">
        <v>428</v>
      </c>
      <c r="F210" s="12">
        <v>6</v>
      </c>
      <c r="G210" s="180" t="s">
        <v>412</v>
      </c>
      <c r="H210" s="31" t="e">
        <f ca="1">IF(OR(LEN(#REF!)&lt;3,ISBLANK(#REF!)),OFFSET(H210,-1,0),LEFT(#REF!,4))</f>
        <v>#REF!</v>
      </c>
      <c r="I210" s="12" t="s">
        <v>428</v>
      </c>
      <c r="J210" s="12" t="s">
        <v>428</v>
      </c>
      <c r="K210" s="12" t="s">
        <v>428</v>
      </c>
      <c r="L210" s="12">
        <v>6</v>
      </c>
      <c r="M210" s="180"/>
      <c r="N210" s="31">
        <f t="shared" ca="1" si="18"/>
        <v>0</v>
      </c>
      <c r="O210" s="12" t="s">
        <v>428</v>
      </c>
      <c r="P210" s="12" t="s">
        <v>428</v>
      </c>
      <c r="Q210" s="12" t="s">
        <v>428</v>
      </c>
      <c r="R210" s="12">
        <v>6</v>
      </c>
      <c r="S210" s="2" t="s">
        <v>412</v>
      </c>
      <c r="T210" s="31">
        <f t="shared" ca="1" si="19"/>
        <v>0</v>
      </c>
      <c r="U210" s="4"/>
      <c r="V210" s="4"/>
      <c r="W210" s="4"/>
      <c r="X210" s="4"/>
      <c r="Y210" s="2"/>
      <c r="Z210" s="27">
        <v>16</v>
      </c>
    </row>
    <row r="211" spans="1:26" ht="11.25" customHeight="1">
      <c r="A211" s="180" t="s">
        <v>412</v>
      </c>
      <c r="C211" s="263" t="s">
        <v>495</v>
      </c>
      <c r="D211" s="12"/>
      <c r="E211" s="12"/>
      <c r="F211" s="12"/>
      <c r="G211" s="180" t="s">
        <v>412</v>
      </c>
      <c r="H211" s="31" t="e">
        <f ca="1">IF(OR(LEN(#REF!)&lt;3,ISBLANK(#REF!)),OFFSET(H211,-1,0),LEFT(#REF!,4))</f>
        <v>#REF!</v>
      </c>
      <c r="I211" s="12"/>
      <c r="J211" s="12"/>
      <c r="K211" s="12"/>
      <c r="L211" s="12"/>
      <c r="M211" s="180" t="s">
        <v>412</v>
      </c>
      <c r="N211" s="31">
        <f t="shared" ca="1" si="18"/>
        <v>0</v>
      </c>
      <c r="O211" s="12"/>
      <c r="P211" s="12"/>
      <c r="Q211" s="12"/>
      <c r="R211" s="12"/>
      <c r="S211" s="2" t="s">
        <v>412</v>
      </c>
      <c r="T211" s="31">
        <f t="shared" ca="1" si="19"/>
        <v>0</v>
      </c>
      <c r="U211" s="4"/>
      <c r="V211" s="4"/>
      <c r="W211" s="4"/>
      <c r="X211" s="4"/>
      <c r="Y211" s="2"/>
      <c r="Z211" s="27">
        <v>17</v>
      </c>
    </row>
    <row r="212" spans="1:26" ht="11.25" customHeight="1">
      <c r="A212" s="180" t="s">
        <v>412</v>
      </c>
      <c r="C212" s="12"/>
      <c r="D212" s="12"/>
      <c r="E212" s="12"/>
      <c r="F212" s="12"/>
      <c r="G212" s="180" t="s">
        <v>412</v>
      </c>
      <c r="H212" s="31" t="e">
        <f ca="1">IF(OR(LEN(#REF!)&lt;3,ISBLANK(#REF!)),OFFSET(H212,-1,0),LEFT(#REF!,4))</f>
        <v>#REF!</v>
      </c>
      <c r="I212" s="12"/>
      <c r="J212" s="12"/>
      <c r="K212" s="12"/>
      <c r="L212" s="12"/>
      <c r="M212" s="180" t="s">
        <v>412</v>
      </c>
      <c r="N212" s="31">
        <f t="shared" ca="1" si="18"/>
        <v>0</v>
      </c>
      <c r="O212" s="12"/>
      <c r="P212" s="12"/>
      <c r="Q212" s="12"/>
      <c r="R212" s="12"/>
      <c r="S212" s="2" t="s">
        <v>412</v>
      </c>
      <c r="T212" s="31">
        <f t="shared" ca="1" si="19"/>
        <v>0</v>
      </c>
      <c r="U212" s="4"/>
      <c r="V212" s="4"/>
      <c r="W212" s="4"/>
      <c r="X212" s="4"/>
      <c r="Y212" s="2"/>
      <c r="Z212" s="27">
        <v>18</v>
      </c>
    </row>
    <row r="213" spans="1:26" ht="11.25" customHeight="1">
      <c r="A213" s="180" t="s">
        <v>412</v>
      </c>
      <c r="C213" s="12"/>
      <c r="D213" s="12"/>
      <c r="E213" s="12"/>
      <c r="F213" s="12"/>
      <c r="G213" s="180" t="s">
        <v>412</v>
      </c>
      <c r="H213" s="31" t="e">
        <f ca="1">IF(OR(LEN(#REF!)&lt;3,ISBLANK(#REF!)),OFFSET(H213,-1,0),LEFT(#REF!,4))</f>
        <v>#REF!</v>
      </c>
      <c r="I213" s="12"/>
      <c r="J213" s="12"/>
      <c r="K213" s="12"/>
      <c r="L213" s="12"/>
      <c r="M213" s="180" t="s">
        <v>412</v>
      </c>
      <c r="N213" s="31">
        <f t="shared" ca="1" si="18"/>
        <v>0</v>
      </c>
      <c r="O213" s="12"/>
      <c r="P213" s="12"/>
      <c r="Q213" s="12"/>
      <c r="R213" s="12"/>
      <c r="S213" s="2" t="s">
        <v>412</v>
      </c>
      <c r="T213" s="31">
        <f t="shared" ca="1" si="19"/>
        <v>0</v>
      </c>
      <c r="U213" s="4"/>
      <c r="V213" s="4"/>
      <c r="W213" s="4"/>
      <c r="X213" s="4" t="s">
        <v>425</v>
      </c>
      <c r="Y213" s="2"/>
      <c r="Z213" s="27">
        <v>19</v>
      </c>
    </row>
    <row r="214" spans="1:26" ht="11.25" customHeight="1" thickBot="1">
      <c r="A214" s="180" t="s">
        <v>412</v>
      </c>
      <c r="C214" s="12"/>
      <c r="D214" s="12"/>
      <c r="E214" s="12"/>
      <c r="F214" s="12"/>
      <c r="G214" s="180" t="s">
        <v>412</v>
      </c>
      <c r="H214" s="31" t="e">
        <f ca="1">IF(OR(LEN(#REF!)&lt;3,ISBLANK(#REF!)),OFFSET(H214,-1,0),LEFT(#REF!,4))</f>
        <v>#REF!</v>
      </c>
      <c r="I214" s="12"/>
      <c r="J214" s="12"/>
      <c r="K214" s="12"/>
      <c r="L214" s="12"/>
      <c r="M214" s="180" t="s">
        <v>412</v>
      </c>
      <c r="N214" s="31">
        <f t="shared" ca="1" si="18"/>
        <v>0</v>
      </c>
      <c r="O214" s="12"/>
      <c r="P214" s="12"/>
      <c r="Q214" s="12"/>
      <c r="R214" s="12"/>
      <c r="S214" s="2" t="s">
        <v>412</v>
      </c>
      <c r="T214" s="31">
        <f t="shared" ca="1" si="19"/>
        <v>0</v>
      </c>
      <c r="U214" s="4"/>
      <c r="V214" s="4"/>
      <c r="W214" s="4"/>
      <c r="X214" s="4"/>
      <c r="Y214" s="2"/>
      <c r="Z214" s="27">
        <v>20</v>
      </c>
    </row>
    <row r="215" spans="1:26" ht="11.25" customHeight="1">
      <c r="A215" s="180" t="s">
        <v>412</v>
      </c>
      <c r="C215" s="18" t="s">
        <v>454</v>
      </c>
      <c r="D215" s="18"/>
      <c r="E215" s="18"/>
      <c r="F215" s="19" t="s">
        <v>455</v>
      </c>
      <c r="G215" s="180" t="s">
        <v>412</v>
      </c>
      <c r="H215" s="31" t="e">
        <f ca="1">IF(OR(LEN(#REF!)&lt;3,ISBLANK(#REF!)),OFFSET(H215,-1,0),LEFT(#REF!,4))</f>
        <v>#REF!</v>
      </c>
      <c r="I215" s="5" t="s">
        <v>208</v>
      </c>
      <c r="J215" s="5"/>
      <c r="K215" s="5"/>
      <c r="L215" s="30" t="s">
        <v>418</v>
      </c>
      <c r="M215" s="180" t="s">
        <v>412</v>
      </c>
      <c r="N215" s="31">
        <f t="shared" ca="1" si="18"/>
        <v>0</v>
      </c>
      <c r="O215" s="5" t="s">
        <v>210</v>
      </c>
      <c r="P215" s="5"/>
      <c r="Q215" s="5"/>
      <c r="R215" s="30" t="s">
        <v>418</v>
      </c>
      <c r="S215" s="2" t="s">
        <v>412</v>
      </c>
      <c r="T215" s="31">
        <f t="shared" ca="1" si="19"/>
        <v>0</v>
      </c>
      <c r="U215" s="4"/>
      <c r="V215" s="4"/>
      <c r="W215" s="4"/>
      <c r="X215" s="4"/>
      <c r="Y215" s="2"/>
      <c r="Z215" s="27">
        <v>21</v>
      </c>
    </row>
    <row r="216" spans="1:26" ht="11.25" customHeight="1">
      <c r="A216" s="180" t="s">
        <v>412</v>
      </c>
      <c r="C216" s="12">
        <v>0</v>
      </c>
      <c r="D216" s="12">
        <v>4</v>
      </c>
      <c r="E216" s="12" t="s">
        <v>121</v>
      </c>
      <c r="F216" s="12">
        <v>4</v>
      </c>
      <c r="G216" s="180" t="s">
        <v>412</v>
      </c>
      <c r="H216" s="31" t="e">
        <f ca="1">IF(OR(LEN(#REF!)&lt;3,ISBLANK(#REF!)),OFFSET(H216,-1,0),LEFT(#REF!,4))</f>
        <v>#REF!</v>
      </c>
      <c r="I216" s="4">
        <v>0</v>
      </c>
      <c r="J216" s="4">
        <v>10</v>
      </c>
      <c r="K216" s="4" t="s">
        <v>121</v>
      </c>
      <c r="L216" s="4">
        <v>10</v>
      </c>
      <c r="M216" s="180" t="s">
        <v>412</v>
      </c>
      <c r="N216" s="31">
        <f t="shared" ca="1" si="18"/>
        <v>0</v>
      </c>
      <c r="O216" s="4">
        <v>0</v>
      </c>
      <c r="P216" s="4">
        <v>10</v>
      </c>
      <c r="Q216" s="4" t="s">
        <v>121</v>
      </c>
      <c r="R216" s="4">
        <v>10</v>
      </c>
      <c r="S216" s="2" t="s">
        <v>412</v>
      </c>
      <c r="T216" s="31">
        <f t="shared" ca="1" si="19"/>
        <v>0</v>
      </c>
      <c r="U216" s="4"/>
      <c r="V216" s="4"/>
      <c r="W216" s="4"/>
      <c r="X216" s="4" t="s">
        <v>419</v>
      </c>
      <c r="Y216" s="2"/>
      <c r="Z216" s="27">
        <v>22</v>
      </c>
    </row>
    <row r="217" spans="1:26" ht="11.25" customHeight="1">
      <c r="A217" s="180" t="s">
        <v>412</v>
      </c>
      <c r="C217" s="12"/>
      <c r="D217" s="12"/>
      <c r="E217" s="12"/>
      <c r="F217" s="12"/>
      <c r="G217" s="180" t="s">
        <v>412</v>
      </c>
      <c r="H217" s="31" t="e">
        <f ca="1">IF(OR(LEN(#REF!)&lt;3,ISBLANK(#REF!)),OFFSET(H217,-1,0),LEFT(#REF!,4))</f>
        <v>#REF!</v>
      </c>
      <c r="I217" s="4"/>
      <c r="J217" s="4"/>
      <c r="K217" s="4"/>
      <c r="L217" s="4"/>
      <c r="M217" s="180" t="s">
        <v>412</v>
      </c>
      <c r="N217" s="31">
        <f t="shared" ca="1" si="18"/>
        <v>0</v>
      </c>
      <c r="O217" s="4"/>
      <c r="P217" s="4"/>
      <c r="Q217" s="4"/>
      <c r="R217" s="4"/>
      <c r="S217" s="2" t="s">
        <v>412</v>
      </c>
      <c r="T217" s="31">
        <f t="shared" ca="1" si="19"/>
        <v>0</v>
      </c>
      <c r="U217" s="4"/>
      <c r="V217" s="4"/>
      <c r="W217" s="4"/>
      <c r="X217" s="4"/>
      <c r="Y217" s="2"/>
      <c r="Z217" s="27">
        <v>23</v>
      </c>
    </row>
    <row r="218" spans="1:26" ht="11.25" customHeight="1" thickBot="1">
      <c r="A218" s="180" t="s">
        <v>412</v>
      </c>
      <c r="C218" s="12"/>
      <c r="D218" s="12"/>
      <c r="E218" s="12"/>
      <c r="F218" s="12"/>
      <c r="G218" s="180" t="s">
        <v>412</v>
      </c>
      <c r="H218" s="31" t="e">
        <f ca="1">IF(OR(LEN(#REF!)&lt;3,ISBLANK(#REF!)),OFFSET(H218,-1,0),LEFT(#REF!,4))</f>
        <v>#REF!</v>
      </c>
      <c r="I218" s="4"/>
      <c r="J218" s="4"/>
      <c r="K218" s="4"/>
      <c r="L218" s="4"/>
      <c r="M218" s="180" t="s">
        <v>412</v>
      </c>
      <c r="N218" s="31">
        <f t="shared" ca="1" si="18"/>
        <v>0</v>
      </c>
      <c r="O218" s="4"/>
      <c r="P218" s="4"/>
      <c r="Q218" s="4"/>
      <c r="R218" s="4"/>
      <c r="S218" s="2" t="s">
        <v>412</v>
      </c>
      <c r="T218" s="31">
        <f t="shared" ca="1" si="19"/>
        <v>0</v>
      </c>
      <c r="U218" s="4"/>
      <c r="V218" s="4"/>
      <c r="W218" s="4"/>
      <c r="X218" s="4"/>
      <c r="Y218" s="2"/>
      <c r="Z218" s="27">
        <v>24</v>
      </c>
    </row>
    <row r="219" spans="1:26" ht="11.25" customHeight="1">
      <c r="A219" s="180" t="s">
        <v>412</v>
      </c>
      <c r="C219" s="5" t="s">
        <v>456</v>
      </c>
      <c r="D219" s="5"/>
      <c r="E219" s="5"/>
      <c r="F219" s="30" t="s">
        <v>418</v>
      </c>
      <c r="G219" s="180" t="s">
        <v>412</v>
      </c>
      <c r="H219" s="31" t="e">
        <f ca="1">IF(OR(LEN(#REF!)&lt;3,ISBLANK(#REF!)),OFFSET(H219,-1,0),LEFT(#REF!,4))</f>
        <v>#REF!</v>
      </c>
      <c r="I219" s="4"/>
      <c r="J219" s="4"/>
      <c r="K219" s="4"/>
      <c r="L219" s="4"/>
      <c r="M219" s="180" t="s">
        <v>412</v>
      </c>
      <c r="N219" s="31">
        <f t="shared" ca="1" si="18"/>
        <v>0</v>
      </c>
      <c r="O219" s="4"/>
      <c r="P219" s="4"/>
      <c r="Q219" s="4"/>
      <c r="R219" s="4"/>
      <c r="S219" s="2" t="s">
        <v>412</v>
      </c>
      <c r="T219" s="31">
        <f t="shared" ca="1" si="19"/>
        <v>0</v>
      </c>
      <c r="U219" s="4"/>
      <c r="V219" s="4"/>
      <c r="W219" s="4"/>
      <c r="X219" s="4" t="s">
        <v>421</v>
      </c>
      <c r="Y219" s="2"/>
      <c r="Z219" s="27">
        <v>25</v>
      </c>
    </row>
    <row r="220" spans="1:26" ht="11.25" customHeight="1">
      <c r="A220" s="180" t="s">
        <v>412</v>
      </c>
      <c r="C220" s="4">
        <v>0</v>
      </c>
      <c r="D220" s="4">
        <v>6</v>
      </c>
      <c r="E220" s="4" t="s">
        <v>121</v>
      </c>
      <c r="F220" s="4">
        <v>6</v>
      </c>
      <c r="G220" s="180" t="s">
        <v>412</v>
      </c>
      <c r="H220" s="31" t="e">
        <f ca="1">IF(OR(LEN(#REF!)&lt;3,ISBLANK(#REF!)),OFFSET(H220,-1,0),LEFT(#REF!,4))</f>
        <v>#REF!</v>
      </c>
      <c r="I220" s="4"/>
      <c r="J220" s="4"/>
      <c r="K220" s="4"/>
      <c r="L220" s="4"/>
      <c r="M220" s="180" t="s">
        <v>412</v>
      </c>
      <c r="N220" s="31">
        <f t="shared" ca="1" si="18"/>
        <v>0</v>
      </c>
      <c r="O220" s="4"/>
      <c r="P220" s="4"/>
      <c r="Q220" s="4"/>
      <c r="R220" s="4"/>
      <c r="S220" s="2" t="s">
        <v>412</v>
      </c>
      <c r="T220" s="31">
        <f t="shared" ca="1" si="19"/>
        <v>0</v>
      </c>
      <c r="U220" s="4"/>
      <c r="V220" s="4"/>
      <c r="W220" s="4"/>
      <c r="X220" s="4"/>
      <c r="Y220" s="2"/>
      <c r="Z220" s="27">
        <v>26</v>
      </c>
    </row>
    <row r="221" spans="1:26" ht="11.25" customHeight="1">
      <c r="A221" s="180" t="s">
        <v>412</v>
      </c>
      <c r="C221" s="4"/>
      <c r="D221" s="4"/>
      <c r="E221" s="4"/>
      <c r="F221" s="4"/>
      <c r="G221" s="180" t="s">
        <v>412</v>
      </c>
      <c r="H221" s="31" t="e">
        <f ca="1">IF(OR(LEN(#REF!)&lt;3,ISBLANK(#REF!)),OFFSET(H221,-1,0),LEFT(#REF!,4))</f>
        <v>#REF!</v>
      </c>
      <c r="I221" s="4"/>
      <c r="J221" s="4"/>
      <c r="K221" s="4"/>
      <c r="L221" s="4" t="s">
        <v>425</v>
      </c>
      <c r="M221" s="180" t="s">
        <v>412</v>
      </c>
      <c r="N221" s="31">
        <f t="shared" ca="1" si="18"/>
        <v>0</v>
      </c>
      <c r="O221" s="4"/>
      <c r="P221" s="4"/>
      <c r="Q221" s="4"/>
      <c r="R221" s="4" t="s">
        <v>425</v>
      </c>
      <c r="S221" s="2" t="s">
        <v>412</v>
      </c>
      <c r="T221" s="31">
        <f t="shared" ca="1" si="19"/>
        <v>0</v>
      </c>
      <c r="U221" s="4"/>
      <c r="V221" s="4"/>
      <c r="W221" s="4"/>
      <c r="X221" s="4"/>
      <c r="Y221" s="2"/>
      <c r="Z221" s="27">
        <v>27</v>
      </c>
    </row>
    <row r="222" spans="1:26" ht="11.25" customHeight="1">
      <c r="A222" s="180" t="s">
        <v>412</v>
      </c>
      <c r="C222" s="4"/>
      <c r="D222" s="4"/>
      <c r="E222" s="4"/>
      <c r="F222" s="4"/>
      <c r="G222" s="180" t="s">
        <v>412</v>
      </c>
      <c r="H222" s="31" t="e">
        <f ca="1">IF(OR(LEN(#REF!)&lt;3,ISBLANK(#REF!)),OFFSET(H222,-1,0),LEFT(#REF!,4))</f>
        <v>#REF!</v>
      </c>
      <c r="I222" s="4"/>
      <c r="J222" s="4"/>
      <c r="K222" s="4"/>
      <c r="L222" s="4" t="s">
        <v>419</v>
      </c>
      <c r="M222" s="180" t="s">
        <v>412</v>
      </c>
      <c r="N222" s="31">
        <f t="shared" ca="1" si="18"/>
        <v>0</v>
      </c>
      <c r="O222" s="4"/>
      <c r="P222" s="4"/>
      <c r="Q222" s="4"/>
      <c r="R222" s="4" t="s">
        <v>419</v>
      </c>
      <c r="S222" s="2" t="s">
        <v>412</v>
      </c>
      <c r="T222" s="31">
        <f t="shared" ca="1" si="19"/>
        <v>0</v>
      </c>
      <c r="U222" s="4"/>
      <c r="V222" s="4"/>
      <c r="W222" s="4"/>
      <c r="X222" s="4" t="s">
        <v>413</v>
      </c>
      <c r="Y222" s="2"/>
      <c r="Z222" s="27">
        <v>28</v>
      </c>
    </row>
    <row r="223" spans="1:26">
      <c r="A223" s="180" t="s">
        <v>412</v>
      </c>
      <c r="C223" s="4" t="s">
        <v>465</v>
      </c>
      <c r="D223" s="4"/>
      <c r="E223" s="4" t="s">
        <v>46</v>
      </c>
      <c r="F223" s="4"/>
      <c r="G223" s="180" t="s">
        <v>412</v>
      </c>
      <c r="H223" s="31" t="e">
        <f ca="1">IF(OR(LEN(#REF!)&lt;3,ISBLANK(#REF!)),OFFSET(H223,-1,0),LEFT(#REF!,4))</f>
        <v>#REF!</v>
      </c>
      <c r="I223" s="4" t="s">
        <v>430</v>
      </c>
      <c r="J223" s="4"/>
      <c r="K223" s="4" t="s">
        <v>46</v>
      </c>
      <c r="L223" s="4" t="s">
        <v>421</v>
      </c>
      <c r="M223" s="180" t="s">
        <v>412</v>
      </c>
      <c r="N223" s="31">
        <f t="shared" ca="1" si="18"/>
        <v>0</v>
      </c>
      <c r="O223" s="4" t="s">
        <v>431</v>
      </c>
      <c r="P223" s="4"/>
      <c r="Q223" s="4" t="s">
        <v>46</v>
      </c>
      <c r="R223" s="4" t="s">
        <v>421</v>
      </c>
      <c r="S223" s="2" t="s">
        <v>412</v>
      </c>
      <c r="T223" s="31">
        <f t="shared" ca="1" si="19"/>
        <v>0</v>
      </c>
      <c r="U223" s="4"/>
      <c r="V223" s="4"/>
      <c r="W223" s="4"/>
      <c r="X223" s="4"/>
      <c r="Y223" s="2"/>
      <c r="Z223" s="27">
        <v>29</v>
      </c>
    </row>
    <row r="224" spans="1:26" ht="11.25" customHeight="1" thickBot="1">
      <c r="A224" s="180" t="s">
        <v>412</v>
      </c>
      <c r="C224" s="4"/>
      <c r="D224" s="4"/>
      <c r="E224" s="4"/>
      <c r="F224" s="4"/>
      <c r="G224" s="180" t="s">
        <v>412</v>
      </c>
      <c r="H224" s="31" t="e">
        <f ca="1">IF(OR(LEN(#REF!)&lt;3,ISBLANK(#REF!)),OFFSET(H224,-1,0),LEFT(#REF!,4))</f>
        <v>#REF!</v>
      </c>
      <c r="I224" s="4"/>
      <c r="J224" s="4"/>
      <c r="K224" s="4"/>
      <c r="L224" s="4" t="s">
        <v>413</v>
      </c>
      <c r="M224" s="180" t="s">
        <v>412</v>
      </c>
      <c r="N224" s="31">
        <f t="shared" ca="1" si="18"/>
        <v>0</v>
      </c>
      <c r="O224" s="4"/>
      <c r="P224" s="4"/>
      <c r="Q224" s="4"/>
      <c r="R224" s="4" t="s">
        <v>413</v>
      </c>
      <c r="S224" s="2" t="s">
        <v>412</v>
      </c>
      <c r="T224" s="31">
        <f t="shared" ca="1" si="19"/>
        <v>0</v>
      </c>
      <c r="U224" s="4"/>
      <c r="V224" s="4"/>
      <c r="W224" s="4"/>
      <c r="X224" s="4"/>
      <c r="Y224" s="2"/>
      <c r="Z224" s="27">
        <v>30</v>
      </c>
    </row>
    <row r="225" spans="1:26" ht="11.25" customHeight="1">
      <c r="A225" s="2" t="s">
        <v>412</v>
      </c>
      <c r="C225" s="28" t="s">
        <v>97</v>
      </c>
      <c r="D225" s="28" t="s">
        <v>98</v>
      </c>
      <c r="E225" s="28" t="s">
        <v>99</v>
      </c>
      <c r="F225" s="28" t="s">
        <v>100</v>
      </c>
      <c r="G225" s="2" t="s">
        <v>412</v>
      </c>
      <c r="H225" s="28"/>
      <c r="I225" s="28" t="s">
        <v>97</v>
      </c>
      <c r="J225" s="28" t="s">
        <v>98</v>
      </c>
      <c r="K225" s="28" t="s">
        <v>99</v>
      </c>
      <c r="L225" s="28" t="s">
        <v>100</v>
      </c>
      <c r="M225" s="2" t="s">
        <v>412</v>
      </c>
      <c r="N225" s="28"/>
      <c r="O225" s="28" t="s">
        <v>97</v>
      </c>
      <c r="P225" s="28" t="s">
        <v>98</v>
      </c>
      <c r="Q225" s="28" t="s">
        <v>99</v>
      </c>
      <c r="R225" s="28" t="s">
        <v>100</v>
      </c>
      <c r="S225" s="2" t="s">
        <v>412</v>
      </c>
      <c r="T225" s="28"/>
      <c r="U225" s="28" t="s">
        <v>97</v>
      </c>
      <c r="V225" s="28" t="s">
        <v>98</v>
      </c>
      <c r="W225" s="28" t="s">
        <v>99</v>
      </c>
      <c r="X225" s="28" t="s">
        <v>100</v>
      </c>
      <c r="Y225" s="2"/>
      <c r="Z225" s="27"/>
    </row>
    <row r="226" spans="1:26" ht="11.25" customHeight="1">
      <c r="A226" s="2" t="s">
        <v>412</v>
      </c>
      <c r="C226" s="29">
        <f>SUM(C194:C225)</f>
        <v>6</v>
      </c>
      <c r="D226" s="29">
        <f>SUM(D194:D225)</f>
        <v>16</v>
      </c>
      <c r="E226" s="29" t="str">
        <f>COUNTIF(E194:E225,"v")&amp;"+"&amp;COUNTIF(E194:E225,"sz")</f>
        <v>1+1</v>
      </c>
      <c r="F226" s="29">
        <f>SUM(F194:F225)</f>
        <v>30</v>
      </c>
      <c r="G226" s="2" t="s">
        <v>412</v>
      </c>
      <c r="H226" s="29"/>
      <c r="I226" s="29">
        <f>SUM(I194:I225)</f>
        <v>9</v>
      </c>
      <c r="J226" s="29">
        <f>SUM(J194:J225)</f>
        <v>14</v>
      </c>
      <c r="K226" s="29" t="str">
        <f>COUNTIF(K194:K225,"v")&amp;"+"&amp;COUNTIF(K194:K225,"sz")</f>
        <v>3+1</v>
      </c>
      <c r="L226" s="29">
        <f>SUM(L194:L225)</f>
        <v>29</v>
      </c>
      <c r="M226" s="2" t="s">
        <v>412</v>
      </c>
      <c r="N226" s="29"/>
      <c r="O226" s="29">
        <f>SUM(O194:O225)</f>
        <v>6</v>
      </c>
      <c r="P226" s="29">
        <f>SUM(P194:P225)</f>
        <v>13</v>
      </c>
      <c r="Q226" s="29" t="str">
        <f>COUNTIF(Q194:Q225,"v")&amp;"+"&amp;COUNTIF(Q194:Q225,"sz")</f>
        <v>0+1</v>
      </c>
      <c r="R226" s="29">
        <f>SUM(R194:R225)</f>
        <v>30</v>
      </c>
      <c r="S226" s="2" t="s">
        <v>412</v>
      </c>
      <c r="T226" s="29"/>
      <c r="U226" s="29">
        <f>SUM(U194:U225)</f>
        <v>0</v>
      </c>
      <c r="V226" s="29">
        <f>SUM(V194:V225)</f>
        <v>26</v>
      </c>
      <c r="W226" s="29" t="str">
        <f>COUNTIF(W194:W225,"v")&amp;"+"&amp;COUNTIF(W194:W225,"sz")</f>
        <v>0+0</v>
      </c>
      <c r="X226" s="29">
        <f>SUM(X194:X225)</f>
        <v>29</v>
      </c>
      <c r="Y226" s="2"/>
      <c r="Z226" s="27"/>
    </row>
    <row r="227" spans="1:26" ht="11.25" customHeight="1">
      <c r="A227" s="2" t="s">
        <v>412</v>
      </c>
      <c r="C227" s="29">
        <f>C226+D226</f>
        <v>22</v>
      </c>
      <c r="D227" s="29" t="s">
        <v>432</v>
      </c>
      <c r="E227" s="29">
        <f>COUNTIF(E194:E225,"v")+COUNTIF(E194:E225,"f")</f>
        <v>6</v>
      </c>
      <c r="F227" s="29" t="s">
        <v>433</v>
      </c>
      <c r="G227" s="2" t="s">
        <v>412</v>
      </c>
      <c r="H227" s="29"/>
      <c r="I227" s="29">
        <f>I226+J226</f>
        <v>23</v>
      </c>
      <c r="J227" s="29" t="s">
        <v>432</v>
      </c>
      <c r="K227" s="29">
        <f>COUNTIF(K194:K225,"v")+COUNTIF(K194:K225,"f")</f>
        <v>6</v>
      </c>
      <c r="L227" s="29" t="s">
        <v>433</v>
      </c>
      <c r="M227" s="2" t="s">
        <v>412</v>
      </c>
      <c r="N227" s="29"/>
      <c r="O227" s="29">
        <f>O226+P226</f>
        <v>19</v>
      </c>
      <c r="P227" s="29" t="s">
        <v>432</v>
      </c>
      <c r="Q227" s="29">
        <f>COUNTIF(Q194:Q225,"v")+COUNTIF(Q194:Q225,"f")</f>
        <v>5</v>
      </c>
      <c r="R227" s="29" t="s">
        <v>433</v>
      </c>
      <c r="S227" s="2" t="s">
        <v>412</v>
      </c>
      <c r="T227" s="29"/>
      <c r="U227" s="29">
        <f>U226+V226</f>
        <v>26</v>
      </c>
      <c r="V227" s="29" t="s">
        <v>432</v>
      </c>
      <c r="W227" s="29">
        <f>COUNTIF(W194:W225,"v")+COUNTIF(W194:W225,"f")</f>
        <v>1</v>
      </c>
      <c r="X227" s="29" t="s">
        <v>433</v>
      </c>
      <c r="Y227" s="2"/>
      <c r="Z227" s="27"/>
    </row>
    <row r="230" spans="1:26" ht="11.25" customHeight="1">
      <c r="A230" s="26"/>
      <c r="C230" s="26" t="s">
        <v>501</v>
      </c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"/>
      <c r="Z230" s="27"/>
    </row>
    <row r="231" spans="1:26" ht="11.25" customHeight="1" thickBot="1">
      <c r="A231" s="2" t="s">
        <v>412</v>
      </c>
      <c r="C231" s="24" t="s">
        <v>459</v>
      </c>
      <c r="D231" s="24"/>
      <c r="E231" s="24"/>
      <c r="F231" s="24"/>
      <c r="G231" s="2" t="s">
        <v>412</v>
      </c>
      <c r="H231" s="25"/>
      <c r="I231" s="25" t="s">
        <v>460</v>
      </c>
      <c r="J231" s="25"/>
      <c r="K231" s="25"/>
      <c r="L231" s="25"/>
      <c r="M231" s="2" t="s">
        <v>412</v>
      </c>
      <c r="N231" s="24"/>
      <c r="O231" s="24" t="s">
        <v>461</v>
      </c>
      <c r="P231" s="24"/>
      <c r="Q231" s="24"/>
      <c r="R231" s="24"/>
      <c r="S231" s="2" t="s">
        <v>412</v>
      </c>
      <c r="T231" s="25"/>
      <c r="U231" s="25" t="s">
        <v>462</v>
      </c>
      <c r="V231" s="25"/>
      <c r="W231" s="25"/>
      <c r="X231" s="25"/>
      <c r="Y231" s="2"/>
      <c r="Z231" s="27"/>
    </row>
    <row r="232" spans="1:26" ht="11.25" customHeight="1" thickBot="1">
      <c r="A232" s="180" t="s">
        <v>412</v>
      </c>
      <c r="C232" s="210" t="s">
        <v>415</v>
      </c>
      <c r="D232" s="210"/>
      <c r="E232" s="210"/>
      <c r="F232" s="211" t="s">
        <v>416</v>
      </c>
      <c r="G232" s="180" t="s">
        <v>412</v>
      </c>
      <c r="H232" s="31" t="e">
        <f ca="1">IF(OR(LEN(#REF!)&lt;3,ISBLANK(#REF!)),OFFSET(H232,-1,0),LEFT(#REF!,4))</f>
        <v>#REF!</v>
      </c>
      <c r="I232" s="205" t="s">
        <v>423</v>
      </c>
      <c r="J232" s="205"/>
      <c r="K232" s="205"/>
      <c r="L232" s="206" t="s">
        <v>424</v>
      </c>
      <c r="M232" s="180" t="s">
        <v>412</v>
      </c>
      <c r="N232" s="31">
        <f t="shared" ref="N232:N261" ca="1" si="20">IF(OR(LEN(AZ:AZ)&lt;3,ISBLANK(AZ:AZ)),OFFSET(N232,-1,0),LEFT(AZ:AZ,4))</f>
        <v>0</v>
      </c>
      <c r="O232" s="205" t="s">
        <v>423</v>
      </c>
      <c r="P232" s="205"/>
      <c r="Q232" s="205"/>
      <c r="R232" s="206" t="s">
        <v>424</v>
      </c>
      <c r="S232" s="2" t="s">
        <v>412</v>
      </c>
      <c r="T232" s="31">
        <f t="shared" ref="T232:T261" ca="1" si="21">IF(OR(LEN(BF:BF)&lt;3,ISBLANK(BF:BF)),OFFSET(T232,-1,0),LEFT(BF:BF,4))</f>
        <v>0</v>
      </c>
      <c r="U232" s="182" t="s">
        <v>415</v>
      </c>
      <c r="V232" s="182"/>
      <c r="W232" s="182"/>
      <c r="X232" s="183" t="s">
        <v>416</v>
      </c>
      <c r="Y232" s="2"/>
      <c r="Z232" s="27">
        <v>1</v>
      </c>
    </row>
    <row r="233" spans="1:26" ht="11.25" customHeight="1" thickBot="1">
      <c r="A233" s="180" t="s">
        <v>412</v>
      </c>
      <c r="C233" s="184" t="s">
        <v>428</v>
      </c>
      <c r="D233" s="184" t="s">
        <v>428</v>
      </c>
      <c r="E233" s="184" t="s">
        <v>428</v>
      </c>
      <c r="F233" s="184">
        <v>2</v>
      </c>
      <c r="G233" s="180" t="s">
        <v>412</v>
      </c>
      <c r="H233" s="31" t="e">
        <f ca="1">IF(OR(LEN(#REF!)&lt;3,ISBLANK(#REF!)),OFFSET(H233,-1,0),LEFT(#REF!,4))</f>
        <v>#REF!</v>
      </c>
      <c r="I233" s="208">
        <v>1</v>
      </c>
      <c r="J233" s="208">
        <v>1</v>
      </c>
      <c r="K233" s="208" t="s">
        <v>121</v>
      </c>
      <c r="L233" s="208">
        <v>2</v>
      </c>
      <c r="M233" s="180" t="s">
        <v>412</v>
      </c>
      <c r="N233" s="31">
        <f t="shared" ca="1" si="20"/>
        <v>0</v>
      </c>
      <c r="O233" s="208">
        <v>1</v>
      </c>
      <c r="P233" s="208">
        <v>1</v>
      </c>
      <c r="Q233" s="208" t="s">
        <v>121</v>
      </c>
      <c r="R233" s="208">
        <v>2</v>
      </c>
      <c r="S233" s="2" t="s">
        <v>412</v>
      </c>
      <c r="T233" s="31">
        <f t="shared" ca="1" si="21"/>
        <v>0</v>
      </c>
      <c r="U233" s="185" t="s">
        <v>423</v>
      </c>
      <c r="V233" s="185"/>
      <c r="W233" s="185"/>
      <c r="X233" s="186" t="s">
        <v>426</v>
      </c>
      <c r="Y233" s="2"/>
      <c r="Z233" s="27">
        <v>2</v>
      </c>
    </row>
    <row r="234" spans="1:26" ht="11.25" customHeight="1">
      <c r="A234" s="180" t="s">
        <v>412</v>
      </c>
      <c r="C234" s="212" t="s">
        <v>468</v>
      </c>
      <c r="D234" s="6"/>
      <c r="E234" s="7"/>
      <c r="F234" s="213" t="s">
        <v>467</v>
      </c>
      <c r="G234" s="180" t="s">
        <v>412</v>
      </c>
      <c r="H234" s="31" t="e">
        <f ca="1">IF(OR(LEN(#REF!)&lt;3,ISBLANK(#REF!)),OFFSET(H234,-1,0),LEFT(#REF!,4))</f>
        <v>#REF!</v>
      </c>
      <c r="I234" s="198" t="s">
        <v>269</v>
      </c>
      <c r="J234" s="198"/>
      <c r="K234" s="198"/>
      <c r="L234" s="199" t="s">
        <v>421</v>
      </c>
      <c r="M234" s="180" t="s">
        <v>412</v>
      </c>
      <c r="N234" s="31">
        <f t="shared" ca="1" si="20"/>
        <v>0</v>
      </c>
      <c r="O234" s="182" t="s">
        <v>415</v>
      </c>
      <c r="P234" s="182"/>
      <c r="Q234" s="182"/>
      <c r="R234" s="183" t="s">
        <v>416</v>
      </c>
      <c r="S234" s="2" t="s">
        <v>412</v>
      </c>
      <c r="T234" s="31">
        <f t="shared" ca="1" si="21"/>
        <v>0</v>
      </c>
      <c r="U234" s="187" t="s">
        <v>428</v>
      </c>
      <c r="V234" s="187" t="s">
        <v>428</v>
      </c>
      <c r="W234" s="187" t="s">
        <v>428</v>
      </c>
      <c r="X234" s="187">
        <v>3</v>
      </c>
      <c r="Y234" s="2"/>
      <c r="Z234" s="27">
        <v>3</v>
      </c>
    </row>
    <row r="235" spans="1:26" ht="11.25" customHeight="1" thickBot="1">
      <c r="A235" s="180" t="s">
        <v>412</v>
      </c>
      <c r="C235" s="214">
        <v>2</v>
      </c>
      <c r="D235" s="215">
        <v>0</v>
      </c>
      <c r="E235" s="215" t="s">
        <v>121</v>
      </c>
      <c r="F235" s="216">
        <v>2</v>
      </c>
      <c r="G235" s="180" t="s">
        <v>412</v>
      </c>
      <c r="H235" s="31" t="e">
        <f ca="1">IF(OR(LEN(#REF!)&lt;3,ISBLANK(#REF!)),OFFSET(H235,-1,0),LEFT(#REF!,4))</f>
        <v>#REF!</v>
      </c>
      <c r="I235" s="200">
        <v>2</v>
      </c>
      <c r="J235" s="200">
        <v>0</v>
      </c>
      <c r="K235" s="200" t="s">
        <v>31</v>
      </c>
      <c r="L235" s="200">
        <v>2</v>
      </c>
      <c r="M235" s="180" t="s">
        <v>412</v>
      </c>
      <c r="N235" s="31">
        <f t="shared" ca="1" si="20"/>
        <v>0</v>
      </c>
      <c r="O235" s="184" t="s">
        <v>428</v>
      </c>
      <c r="P235" s="184" t="s">
        <v>428</v>
      </c>
      <c r="Q235" s="184" t="s">
        <v>428</v>
      </c>
      <c r="R235" s="184">
        <v>2</v>
      </c>
      <c r="S235" s="2" t="s">
        <v>412</v>
      </c>
      <c r="T235" s="31">
        <f t="shared" ca="1" si="21"/>
        <v>0</v>
      </c>
      <c r="U235" s="187"/>
      <c r="V235" s="187"/>
      <c r="W235" s="187"/>
      <c r="X235" s="187"/>
      <c r="Y235" s="2"/>
      <c r="Z235" s="27">
        <v>4</v>
      </c>
    </row>
    <row r="236" spans="1:26" ht="11.25" customHeight="1" thickBot="1">
      <c r="A236" s="180" t="s">
        <v>412</v>
      </c>
      <c r="C236" s="20" t="s">
        <v>414</v>
      </c>
      <c r="D236" s="20"/>
      <c r="E236" s="20"/>
      <c r="F236" s="21" t="s">
        <v>413</v>
      </c>
      <c r="G236" s="180" t="s">
        <v>412</v>
      </c>
      <c r="H236" s="31" t="e">
        <f ca="1">IF(OR(LEN(#REF!)&lt;3,ISBLANK(#REF!)),OFFSET(H236,-1,0),LEFT(#REF!,4))</f>
        <v>#REF!</v>
      </c>
      <c r="I236" s="182" t="s">
        <v>415</v>
      </c>
      <c r="J236" s="182"/>
      <c r="K236" s="182"/>
      <c r="L236" s="183" t="s">
        <v>416</v>
      </c>
      <c r="M236" s="180" t="s">
        <v>412</v>
      </c>
      <c r="N236" s="31">
        <f t="shared" ca="1" si="20"/>
        <v>0</v>
      </c>
      <c r="O236" s="22" t="s">
        <v>304</v>
      </c>
      <c r="P236" s="22"/>
      <c r="Q236" s="23"/>
      <c r="R236" s="23" t="s">
        <v>422</v>
      </c>
      <c r="S236" s="2" t="s">
        <v>412</v>
      </c>
      <c r="T236" s="31">
        <f t="shared" ca="1" si="21"/>
        <v>0</v>
      </c>
      <c r="U236" s="5" t="s">
        <v>417</v>
      </c>
      <c r="V236" s="5"/>
      <c r="W236" s="5"/>
      <c r="X236" s="30" t="s">
        <v>418</v>
      </c>
      <c r="Y236" s="2"/>
      <c r="Z236" s="27">
        <v>5</v>
      </c>
    </row>
    <row r="237" spans="1:26" ht="11.25" customHeight="1" thickBot="1">
      <c r="A237" s="180" t="s">
        <v>412</v>
      </c>
      <c r="C237" s="11">
        <v>2</v>
      </c>
      <c r="D237" s="11">
        <v>2</v>
      </c>
      <c r="E237" s="11" t="s">
        <v>31</v>
      </c>
      <c r="F237" s="11">
        <v>4</v>
      </c>
      <c r="G237" s="180" t="s">
        <v>412</v>
      </c>
      <c r="H237" s="31" t="e">
        <f ca="1">IF(OR(LEN(#REF!)&lt;3,ISBLANK(#REF!)),OFFSET(H237,-1,0),LEFT(#REF!,4))</f>
        <v>#REF!</v>
      </c>
      <c r="I237" s="22" t="s">
        <v>311</v>
      </c>
      <c r="J237" s="22"/>
      <c r="K237" s="23"/>
      <c r="L237" s="23" t="s">
        <v>463</v>
      </c>
      <c r="M237" s="180" t="s">
        <v>412</v>
      </c>
      <c r="N237" s="31">
        <f t="shared" ca="1" si="20"/>
        <v>0</v>
      </c>
      <c r="O237" s="9">
        <v>2</v>
      </c>
      <c r="P237" s="9">
        <v>0</v>
      </c>
      <c r="Q237" s="9" t="s">
        <v>121</v>
      </c>
      <c r="R237" s="9">
        <v>2</v>
      </c>
      <c r="S237" s="2" t="s">
        <v>412</v>
      </c>
      <c r="T237" s="31">
        <f t="shared" ca="1" si="21"/>
        <v>0</v>
      </c>
      <c r="U237" s="4">
        <v>0</v>
      </c>
      <c r="V237" s="4">
        <v>26</v>
      </c>
      <c r="W237" s="4" t="s">
        <v>121</v>
      </c>
      <c r="X237" s="4">
        <v>26</v>
      </c>
      <c r="Y237" s="2"/>
      <c r="Z237" s="27">
        <v>6</v>
      </c>
    </row>
    <row r="238" spans="1:26" ht="11.25" customHeight="1">
      <c r="A238" s="180" t="s">
        <v>412</v>
      </c>
      <c r="C238" s="181"/>
      <c r="D238" s="11"/>
      <c r="E238" s="11"/>
      <c r="F238" s="11"/>
      <c r="G238" s="180" t="s">
        <v>412</v>
      </c>
      <c r="H238" s="31" t="e">
        <f ca="1">IF(OR(LEN(#REF!)&lt;3,ISBLANK(#REF!)),OFFSET(H238,-1,0),LEFT(#REF!,4))</f>
        <v>#REF!</v>
      </c>
      <c r="I238" s="9">
        <v>2</v>
      </c>
      <c r="J238" s="9">
        <v>1</v>
      </c>
      <c r="K238" s="9" t="s">
        <v>121</v>
      </c>
      <c r="L238" s="9">
        <v>3</v>
      </c>
      <c r="M238" s="180" t="s">
        <v>412</v>
      </c>
      <c r="N238" s="31">
        <f t="shared" ca="1" si="20"/>
        <v>0</v>
      </c>
      <c r="O238" s="6" t="s">
        <v>469</v>
      </c>
      <c r="P238" s="6"/>
      <c r="Q238" s="7"/>
      <c r="R238" s="7" t="s">
        <v>440</v>
      </c>
      <c r="S238" s="2" t="s">
        <v>412</v>
      </c>
      <c r="T238" s="31">
        <f t="shared" ca="1" si="21"/>
        <v>0</v>
      </c>
      <c r="U238" s="4"/>
      <c r="V238" s="4"/>
      <c r="W238" s="4"/>
      <c r="X238" s="4"/>
      <c r="Y238" s="2"/>
      <c r="Z238" s="27">
        <v>7</v>
      </c>
    </row>
    <row r="239" spans="1:26" ht="11.25" customHeight="1" thickBot="1">
      <c r="A239" s="180" t="s">
        <v>412</v>
      </c>
      <c r="C239" s="11"/>
      <c r="D239" s="11"/>
      <c r="E239" s="11"/>
      <c r="F239" s="11"/>
      <c r="G239" s="180" t="s">
        <v>412</v>
      </c>
      <c r="H239" s="31" t="e">
        <f ca="1">IF(OR(LEN(#REF!)&lt;3,ISBLANK(#REF!)),OFFSET(H239,-1,0),LEFT(#REF!,4))</f>
        <v>#REF!</v>
      </c>
      <c r="I239" s="9"/>
      <c r="J239" s="9"/>
      <c r="K239" s="9"/>
      <c r="L239" s="9"/>
      <c r="M239" s="180" t="s">
        <v>412</v>
      </c>
      <c r="N239" s="31">
        <f t="shared" ca="1" si="20"/>
        <v>0</v>
      </c>
      <c r="O239" s="8">
        <v>2</v>
      </c>
      <c r="P239" s="8">
        <v>0</v>
      </c>
      <c r="Q239" s="8" t="s">
        <v>121</v>
      </c>
      <c r="R239" s="8">
        <v>2</v>
      </c>
      <c r="S239" s="2" t="s">
        <v>412</v>
      </c>
      <c r="T239" s="31">
        <f t="shared" ca="1" si="21"/>
        <v>0</v>
      </c>
      <c r="U239" s="4"/>
      <c r="V239" s="4"/>
      <c r="W239" s="4"/>
      <c r="X239" s="4"/>
      <c r="Y239" s="2"/>
      <c r="Z239" s="27">
        <v>8</v>
      </c>
    </row>
    <row r="240" spans="1:26" ht="11.25" customHeight="1">
      <c r="A240" s="180" t="s">
        <v>412</v>
      </c>
      <c r="C240" s="13" t="s">
        <v>107</v>
      </c>
      <c r="D240" s="13"/>
      <c r="E240" s="14"/>
      <c r="F240" s="14" t="s">
        <v>420</v>
      </c>
      <c r="G240" s="180" t="s">
        <v>412</v>
      </c>
      <c r="H240" s="31" t="e">
        <f ca="1">IF(OR(LEN(#REF!)&lt;3,ISBLANK(#REF!)),OFFSET(H240,-1,0),LEFT(#REF!,4))</f>
        <v>#REF!</v>
      </c>
      <c r="I240" s="195" t="s">
        <v>281</v>
      </c>
      <c r="J240" s="195"/>
      <c r="K240" s="195"/>
      <c r="L240" s="196" t="s">
        <v>425</v>
      </c>
      <c r="M240" s="180" t="s">
        <v>412</v>
      </c>
      <c r="N240" s="31">
        <f t="shared" ca="1" si="20"/>
        <v>0</v>
      </c>
      <c r="O240" s="185" t="s">
        <v>423</v>
      </c>
      <c r="P240" s="185"/>
      <c r="Q240" s="185"/>
      <c r="R240" s="186" t="s">
        <v>426</v>
      </c>
      <c r="S240" s="2" t="s">
        <v>412</v>
      </c>
      <c r="T240" s="31">
        <f t="shared" ca="1" si="21"/>
        <v>0</v>
      </c>
      <c r="U240" s="4"/>
      <c r="V240" s="4"/>
      <c r="W240" s="4"/>
      <c r="X240" s="4"/>
      <c r="Y240" s="2"/>
      <c r="Z240" s="27">
        <v>9</v>
      </c>
    </row>
    <row r="241" spans="1:26" ht="11.25" customHeight="1" thickBot="1">
      <c r="A241" s="180" t="s">
        <v>412</v>
      </c>
      <c r="C241" s="15">
        <v>0</v>
      </c>
      <c r="D241" s="15">
        <v>2</v>
      </c>
      <c r="E241" s="15" t="s">
        <v>121</v>
      </c>
      <c r="F241" s="15">
        <v>2</v>
      </c>
      <c r="G241" s="180" t="s">
        <v>412</v>
      </c>
      <c r="H241" s="31" t="e">
        <f ca="1">IF(OR(LEN(#REF!)&lt;3,ISBLANK(#REF!)),OFFSET(H241,-1,0),LEFT(#REF!,4))</f>
        <v>#REF!</v>
      </c>
      <c r="I241" s="197">
        <v>2</v>
      </c>
      <c r="J241" s="197">
        <v>1</v>
      </c>
      <c r="K241" s="197" t="s">
        <v>31</v>
      </c>
      <c r="L241" s="197">
        <v>3</v>
      </c>
      <c r="M241" s="180" t="s">
        <v>412</v>
      </c>
      <c r="N241" s="31">
        <f t="shared" ca="1" si="20"/>
        <v>0</v>
      </c>
      <c r="O241" s="187" t="s">
        <v>428</v>
      </c>
      <c r="P241" s="187" t="s">
        <v>428</v>
      </c>
      <c r="Q241" s="187" t="s">
        <v>428</v>
      </c>
      <c r="R241" s="187">
        <v>3</v>
      </c>
      <c r="S241" s="2" t="s">
        <v>412</v>
      </c>
      <c r="T241" s="31">
        <f t="shared" ca="1" si="21"/>
        <v>0</v>
      </c>
      <c r="U241" s="4"/>
      <c r="V241" s="4"/>
      <c r="W241" s="4"/>
      <c r="X241" s="4"/>
      <c r="Y241" s="2"/>
      <c r="Z241" s="27">
        <v>10</v>
      </c>
    </row>
    <row r="242" spans="1:26" ht="11.25" customHeight="1" thickBot="1">
      <c r="A242" s="180" t="s">
        <v>412</v>
      </c>
      <c r="C242" s="18" t="s">
        <v>471</v>
      </c>
      <c r="D242" s="18"/>
      <c r="E242" s="18"/>
      <c r="F242" s="19" t="s">
        <v>419</v>
      </c>
      <c r="G242" s="180" t="s">
        <v>412</v>
      </c>
      <c r="H242" s="31" t="e">
        <f ca="1">IF(OR(LEN(#REF!)&lt;3,ISBLANK(#REF!)),OFFSET(H242,-1,0),LEFT(#REF!,4))</f>
        <v>#REF!</v>
      </c>
      <c r="I242" s="197"/>
      <c r="J242" s="197"/>
      <c r="K242" s="197"/>
      <c r="L242" s="197"/>
      <c r="M242" s="180" t="s">
        <v>412</v>
      </c>
      <c r="N242" s="31">
        <f t="shared" ca="1" si="20"/>
        <v>0</v>
      </c>
      <c r="O242" s="187"/>
      <c r="P242" s="187"/>
      <c r="Q242" s="187"/>
      <c r="R242" s="187"/>
      <c r="S242" s="2" t="s">
        <v>412</v>
      </c>
      <c r="T242" s="31">
        <f t="shared" ca="1" si="21"/>
        <v>0</v>
      </c>
      <c r="U242" s="4"/>
      <c r="V242" s="4"/>
      <c r="W242" s="4"/>
      <c r="X242" s="4"/>
      <c r="Y242" s="2"/>
      <c r="Z242" s="27">
        <v>11</v>
      </c>
    </row>
    <row r="243" spans="1:26" ht="11.25" customHeight="1">
      <c r="A243" s="180" t="s">
        <v>412</v>
      </c>
      <c r="C243" s="12">
        <v>2</v>
      </c>
      <c r="D243" s="12">
        <v>2</v>
      </c>
      <c r="E243" s="12" t="s">
        <v>121</v>
      </c>
      <c r="F243" s="12">
        <v>4</v>
      </c>
      <c r="G243" s="180" t="s">
        <v>412</v>
      </c>
      <c r="H243" s="31" t="e">
        <f ca="1">IF(OR(LEN(#REF!)&lt;3,ISBLANK(#REF!)),OFFSET(H243,-1,0),LEFT(#REF!,4))</f>
        <v>#REF!</v>
      </c>
      <c r="I243" s="5" t="s">
        <v>257</v>
      </c>
      <c r="J243" s="5"/>
      <c r="K243" s="5"/>
      <c r="L243" s="30" t="s">
        <v>470</v>
      </c>
      <c r="M243" s="180" t="s">
        <v>412</v>
      </c>
      <c r="N243" s="31">
        <f t="shared" ca="1" si="20"/>
        <v>0</v>
      </c>
      <c r="O243" s="16" t="s">
        <v>451</v>
      </c>
      <c r="P243" s="16"/>
      <c r="Q243" s="16"/>
      <c r="R243" s="17" t="s">
        <v>426</v>
      </c>
      <c r="S243" s="2" t="s">
        <v>412</v>
      </c>
      <c r="T243" s="31">
        <f t="shared" ca="1" si="21"/>
        <v>0</v>
      </c>
      <c r="U243" s="4"/>
      <c r="V243" s="4"/>
      <c r="W243" s="4"/>
      <c r="X243" s="4"/>
      <c r="Y243" s="2"/>
      <c r="Z243" s="27">
        <v>12</v>
      </c>
    </row>
    <row r="244" spans="1:26" ht="11.25" customHeight="1">
      <c r="A244" s="180" t="s">
        <v>412</v>
      </c>
      <c r="C244" s="12"/>
      <c r="D244" s="12"/>
      <c r="E244" s="12"/>
      <c r="F244" s="12"/>
      <c r="G244" s="180" t="s">
        <v>412</v>
      </c>
      <c r="H244" s="31" t="e">
        <f ca="1">IF(OR(LEN(#REF!)&lt;3,ISBLANK(#REF!)),OFFSET(H244,-1,0),LEFT(#REF!,4))</f>
        <v>#REF!</v>
      </c>
      <c r="I244" s="4">
        <v>2</v>
      </c>
      <c r="J244" s="4">
        <v>1</v>
      </c>
      <c r="K244" s="4" t="s">
        <v>31</v>
      </c>
      <c r="L244" s="4">
        <v>3</v>
      </c>
      <c r="M244" s="180" t="s">
        <v>412</v>
      </c>
      <c r="N244" s="31">
        <f t="shared" ca="1" si="20"/>
        <v>0</v>
      </c>
      <c r="O244" s="10">
        <v>0</v>
      </c>
      <c r="P244" s="10">
        <v>3</v>
      </c>
      <c r="Q244" s="10" t="s">
        <v>121</v>
      </c>
      <c r="R244" s="10">
        <v>3</v>
      </c>
      <c r="S244" s="2" t="s">
        <v>412</v>
      </c>
      <c r="T244" s="31">
        <f t="shared" ca="1" si="21"/>
        <v>0</v>
      </c>
      <c r="U244" s="4"/>
      <c r="V244" s="4"/>
      <c r="W244" s="4"/>
      <c r="X244" s="4"/>
      <c r="Y244" s="2"/>
      <c r="Z244" s="27">
        <v>13</v>
      </c>
    </row>
    <row r="245" spans="1:26" ht="11.25" customHeight="1" thickBot="1">
      <c r="A245" s="180" t="s">
        <v>412</v>
      </c>
      <c r="C245" s="12"/>
      <c r="D245" s="12"/>
      <c r="E245" s="12"/>
      <c r="F245" s="12"/>
      <c r="G245" s="180" t="s">
        <v>412</v>
      </c>
      <c r="H245" s="31" t="e">
        <f ca="1">IF(OR(LEN(#REF!)&lt;3,ISBLANK(#REF!)),OFFSET(H245,-1,0),LEFT(#REF!,4))</f>
        <v>#REF!</v>
      </c>
      <c r="I245" s="4"/>
      <c r="J245" s="4"/>
      <c r="K245" s="4"/>
      <c r="L245" s="4"/>
      <c r="M245" s="180" t="s">
        <v>412</v>
      </c>
      <c r="N245" s="31">
        <f t="shared" ca="1" si="20"/>
        <v>0</v>
      </c>
      <c r="O245" s="10"/>
      <c r="P245" s="10"/>
      <c r="Q245" s="10"/>
      <c r="R245" s="10"/>
      <c r="S245" s="2" t="s">
        <v>412</v>
      </c>
      <c r="T245" s="31">
        <f t="shared" ca="1" si="21"/>
        <v>0</v>
      </c>
      <c r="U245" s="4"/>
      <c r="V245" s="4"/>
      <c r="W245" s="4"/>
      <c r="X245" s="4"/>
      <c r="Y245" s="2"/>
      <c r="Z245" s="27">
        <v>14</v>
      </c>
    </row>
    <row r="246" spans="1:26" ht="11.25" customHeight="1">
      <c r="A246" s="180" t="s">
        <v>412</v>
      </c>
      <c r="C246" s="16" t="s">
        <v>435</v>
      </c>
      <c r="D246" s="16"/>
      <c r="E246" s="16"/>
      <c r="F246" s="17" t="s">
        <v>438</v>
      </c>
      <c r="G246" s="180" t="s">
        <v>412</v>
      </c>
      <c r="H246" s="31" t="e">
        <f ca="1">IF(OR(LEN(#REF!)&lt;3,ISBLANK(#REF!)),OFFSET(H246,-1,0),LEFT(#REF!,4))</f>
        <v>#REF!</v>
      </c>
      <c r="I246" s="16" t="s">
        <v>435</v>
      </c>
      <c r="J246" s="16"/>
      <c r="K246" s="16"/>
      <c r="L246" s="17" t="s">
        <v>438</v>
      </c>
      <c r="M246" s="180" t="s">
        <v>412</v>
      </c>
      <c r="N246" s="31">
        <f t="shared" ca="1" si="20"/>
        <v>0</v>
      </c>
      <c r="O246" s="16" t="s">
        <v>435</v>
      </c>
      <c r="P246" s="16"/>
      <c r="Q246" s="16"/>
      <c r="R246" s="17" t="s">
        <v>438</v>
      </c>
      <c r="S246" s="2" t="s">
        <v>412</v>
      </c>
      <c r="T246" s="31">
        <f t="shared" ca="1" si="21"/>
        <v>0</v>
      </c>
      <c r="U246" s="4"/>
      <c r="V246" s="4"/>
      <c r="W246" s="4"/>
      <c r="X246" s="4"/>
      <c r="Y246" s="2"/>
      <c r="Z246" s="27">
        <v>15</v>
      </c>
    </row>
    <row r="247" spans="1:26" ht="11.25" customHeight="1">
      <c r="A247" s="180" t="s">
        <v>412</v>
      </c>
      <c r="C247" s="10" t="s">
        <v>428</v>
      </c>
      <c r="D247" s="10" t="s">
        <v>428</v>
      </c>
      <c r="E247" s="10" t="s">
        <v>428</v>
      </c>
      <c r="F247" s="10">
        <v>3</v>
      </c>
      <c r="G247" s="180" t="s">
        <v>412</v>
      </c>
      <c r="H247" s="31" t="e">
        <f ca="1">IF(OR(LEN(#REF!)&lt;3,ISBLANK(#REF!)),OFFSET(H247,-1,0),LEFT(#REF!,4))</f>
        <v>#REF!</v>
      </c>
      <c r="I247" s="10" t="s">
        <v>428</v>
      </c>
      <c r="J247" s="10" t="s">
        <v>428</v>
      </c>
      <c r="K247" s="10" t="s">
        <v>428</v>
      </c>
      <c r="L247" s="10">
        <v>3</v>
      </c>
      <c r="M247" s="180"/>
      <c r="N247" s="31">
        <f t="shared" ca="1" si="20"/>
        <v>0</v>
      </c>
      <c r="O247" s="10" t="s">
        <v>428</v>
      </c>
      <c r="P247" s="10" t="s">
        <v>428</v>
      </c>
      <c r="Q247" s="10" t="s">
        <v>428</v>
      </c>
      <c r="R247" s="10">
        <v>3</v>
      </c>
      <c r="S247" s="2" t="s">
        <v>412</v>
      </c>
      <c r="T247" s="31">
        <f t="shared" ca="1" si="21"/>
        <v>0</v>
      </c>
      <c r="U247" s="4"/>
      <c r="V247" s="4"/>
      <c r="W247" s="4"/>
      <c r="X247" s="4"/>
      <c r="Y247" s="2"/>
      <c r="Z247" s="27">
        <v>16</v>
      </c>
    </row>
    <row r="248" spans="1:26" ht="11.25" customHeight="1" thickBot="1">
      <c r="A248" s="180" t="s">
        <v>412</v>
      </c>
      <c r="C248" s="10"/>
      <c r="D248" s="10"/>
      <c r="E248" s="10"/>
      <c r="F248" s="10"/>
      <c r="G248" s="180" t="s">
        <v>412</v>
      </c>
      <c r="H248" s="31" t="e">
        <f ca="1">IF(OR(LEN(#REF!)&lt;3,ISBLANK(#REF!)),OFFSET(H248,-1,0),LEFT(#REF!,4))</f>
        <v>#REF!</v>
      </c>
      <c r="I248" s="10"/>
      <c r="J248" s="10"/>
      <c r="K248" s="10"/>
      <c r="L248" s="10"/>
      <c r="M248" s="180" t="s">
        <v>412</v>
      </c>
      <c r="N248" s="31">
        <f t="shared" ca="1" si="20"/>
        <v>0</v>
      </c>
      <c r="O248" s="10"/>
      <c r="P248" s="10"/>
      <c r="Q248" s="10"/>
      <c r="R248" s="10"/>
      <c r="S248" s="2" t="s">
        <v>412</v>
      </c>
      <c r="T248" s="31">
        <f t="shared" ca="1" si="21"/>
        <v>0</v>
      </c>
      <c r="U248" s="4"/>
      <c r="V248" s="4"/>
      <c r="W248" s="4"/>
      <c r="X248" s="4"/>
      <c r="Y248" s="2"/>
      <c r="Z248" s="27">
        <v>17</v>
      </c>
    </row>
    <row r="249" spans="1:26" ht="11.25" customHeight="1">
      <c r="A249" s="180" t="s">
        <v>412</v>
      </c>
      <c r="C249" s="16" t="s">
        <v>439</v>
      </c>
      <c r="D249" s="16"/>
      <c r="E249" s="16"/>
      <c r="F249" s="17" t="s">
        <v>438</v>
      </c>
      <c r="G249" s="180" t="s">
        <v>412</v>
      </c>
      <c r="H249" s="31" t="e">
        <f ca="1">IF(OR(LEN(#REF!)&lt;3,ISBLANK(#REF!)),OFFSET(H249,-1,0),LEFT(#REF!,4))</f>
        <v>#REF!</v>
      </c>
      <c r="I249" s="16" t="s">
        <v>452</v>
      </c>
      <c r="J249" s="16"/>
      <c r="K249" s="16"/>
      <c r="L249" s="17" t="s">
        <v>438</v>
      </c>
      <c r="M249" s="180" t="s">
        <v>412</v>
      </c>
      <c r="N249" s="31">
        <f t="shared" ca="1" si="20"/>
        <v>0</v>
      </c>
      <c r="O249" s="16" t="s">
        <v>453</v>
      </c>
      <c r="P249" s="16"/>
      <c r="Q249" s="16"/>
      <c r="R249" s="17" t="s">
        <v>438</v>
      </c>
      <c r="S249" s="2" t="s">
        <v>412</v>
      </c>
      <c r="T249" s="31">
        <f t="shared" ca="1" si="21"/>
        <v>0</v>
      </c>
      <c r="U249" s="4"/>
      <c r="V249" s="4"/>
      <c r="W249" s="4"/>
      <c r="X249" s="4"/>
      <c r="Y249" s="2"/>
      <c r="Z249" s="27">
        <v>18</v>
      </c>
    </row>
    <row r="250" spans="1:26" ht="11.25" customHeight="1">
      <c r="A250" s="180" t="s">
        <v>412</v>
      </c>
      <c r="C250" s="10">
        <v>2</v>
      </c>
      <c r="D250" s="10">
        <v>1</v>
      </c>
      <c r="E250" s="10"/>
      <c r="F250" s="10">
        <v>3</v>
      </c>
      <c r="G250" s="180" t="s">
        <v>412</v>
      </c>
      <c r="H250" s="31" t="e">
        <f ca="1">IF(OR(LEN(#REF!)&lt;3,ISBLANK(#REF!)),OFFSET(H250,-1,0),LEFT(#REF!,4))</f>
        <v>#REF!</v>
      </c>
      <c r="I250" s="10">
        <v>2</v>
      </c>
      <c r="J250" s="10">
        <v>1</v>
      </c>
      <c r="K250" s="10"/>
      <c r="L250" s="10">
        <v>3</v>
      </c>
      <c r="M250" s="180" t="s">
        <v>412</v>
      </c>
      <c r="N250" s="31">
        <f t="shared" ca="1" si="20"/>
        <v>0</v>
      </c>
      <c r="O250" s="10">
        <v>2</v>
      </c>
      <c r="P250" s="10">
        <v>1</v>
      </c>
      <c r="Q250" s="10"/>
      <c r="R250" s="10">
        <v>3</v>
      </c>
      <c r="S250" s="2" t="s">
        <v>412</v>
      </c>
      <c r="T250" s="31">
        <f t="shared" ca="1" si="21"/>
        <v>0</v>
      </c>
      <c r="U250" s="4"/>
      <c r="V250" s="4"/>
      <c r="W250" s="4"/>
      <c r="X250" s="4" t="s">
        <v>425</v>
      </c>
      <c r="Y250" s="2"/>
      <c r="Z250" s="27">
        <v>19</v>
      </c>
    </row>
    <row r="251" spans="1:26" ht="11.25" customHeight="1" thickBot="1">
      <c r="A251" s="180" t="s">
        <v>412</v>
      </c>
      <c r="C251" s="10"/>
      <c r="D251" s="10"/>
      <c r="E251" s="10"/>
      <c r="F251" s="10"/>
      <c r="G251" s="180" t="s">
        <v>412</v>
      </c>
      <c r="H251" s="31" t="e">
        <f ca="1">IF(OR(LEN(#REF!)&lt;3,ISBLANK(#REF!)),OFFSET(H251,-1,0),LEFT(#REF!,4))</f>
        <v>#REF!</v>
      </c>
      <c r="I251" s="10"/>
      <c r="J251" s="10"/>
      <c r="K251" s="10"/>
      <c r="L251" s="10"/>
      <c r="M251" s="180" t="s">
        <v>412</v>
      </c>
      <c r="N251" s="31">
        <f t="shared" ca="1" si="20"/>
        <v>0</v>
      </c>
      <c r="O251" s="10"/>
      <c r="P251" s="10"/>
      <c r="Q251" s="10"/>
      <c r="R251" s="10"/>
      <c r="S251" s="2" t="s">
        <v>412</v>
      </c>
      <c r="T251" s="31">
        <f t="shared" ca="1" si="21"/>
        <v>0</v>
      </c>
      <c r="U251" s="4"/>
      <c r="V251" s="4"/>
      <c r="W251" s="4"/>
      <c r="X251" s="4"/>
      <c r="Y251" s="2"/>
      <c r="Z251" s="27">
        <v>20</v>
      </c>
    </row>
    <row r="252" spans="1:26" ht="11.25" customHeight="1">
      <c r="A252" s="180" t="s">
        <v>412</v>
      </c>
      <c r="C252" s="16" t="s">
        <v>454</v>
      </c>
      <c r="D252" s="16"/>
      <c r="E252" s="16"/>
      <c r="F252" s="17" t="s">
        <v>438</v>
      </c>
      <c r="G252" s="180" t="s">
        <v>412</v>
      </c>
      <c r="H252" s="31" t="e">
        <f ca="1">IF(OR(LEN(#REF!)&lt;3,ISBLANK(#REF!)),OFFSET(H252,-1,0),LEFT(#REF!,4))</f>
        <v>#REF!</v>
      </c>
      <c r="I252" s="5" t="s">
        <v>208</v>
      </c>
      <c r="J252" s="5"/>
      <c r="K252" s="5"/>
      <c r="L252" s="30" t="s">
        <v>418</v>
      </c>
      <c r="M252" s="180" t="s">
        <v>412</v>
      </c>
      <c r="N252" s="31">
        <f t="shared" ca="1" si="20"/>
        <v>0</v>
      </c>
      <c r="O252" s="5" t="s">
        <v>210</v>
      </c>
      <c r="P252" s="5"/>
      <c r="Q252" s="5"/>
      <c r="R252" s="30" t="s">
        <v>418</v>
      </c>
      <c r="S252" s="2" t="s">
        <v>412</v>
      </c>
      <c r="T252" s="31">
        <f t="shared" ca="1" si="21"/>
        <v>0</v>
      </c>
      <c r="U252" s="4"/>
      <c r="V252" s="4"/>
      <c r="W252" s="4"/>
      <c r="X252" s="4"/>
      <c r="Y252" s="2"/>
      <c r="Z252" s="27">
        <v>21</v>
      </c>
    </row>
    <row r="253" spans="1:26" ht="11.25" customHeight="1">
      <c r="A253" s="180" t="s">
        <v>412</v>
      </c>
      <c r="C253" s="10">
        <v>0</v>
      </c>
      <c r="D253" s="10">
        <v>4</v>
      </c>
      <c r="E253" s="10" t="s">
        <v>121</v>
      </c>
      <c r="F253" s="10">
        <v>4</v>
      </c>
      <c r="G253" s="180" t="s">
        <v>412</v>
      </c>
      <c r="H253" s="31" t="e">
        <f ca="1">IF(OR(LEN(#REF!)&lt;3,ISBLANK(#REF!)),OFFSET(H253,-1,0),LEFT(#REF!,4))</f>
        <v>#REF!</v>
      </c>
      <c r="I253" s="4">
        <v>0</v>
      </c>
      <c r="J253" s="4">
        <v>10</v>
      </c>
      <c r="K253" s="4" t="s">
        <v>121</v>
      </c>
      <c r="L253" s="4">
        <v>10</v>
      </c>
      <c r="M253" s="180" t="s">
        <v>412</v>
      </c>
      <c r="N253" s="31">
        <f t="shared" ca="1" si="20"/>
        <v>0</v>
      </c>
      <c r="O253" s="4">
        <v>0</v>
      </c>
      <c r="P253" s="4">
        <v>10</v>
      </c>
      <c r="Q253" s="4" t="s">
        <v>121</v>
      </c>
      <c r="R253" s="4">
        <v>10</v>
      </c>
      <c r="S253" s="2" t="s">
        <v>412</v>
      </c>
      <c r="T253" s="31">
        <f t="shared" ca="1" si="21"/>
        <v>0</v>
      </c>
      <c r="U253" s="4"/>
      <c r="V253" s="4"/>
      <c r="W253" s="4"/>
      <c r="X253" s="4" t="s">
        <v>419</v>
      </c>
      <c r="Y253" s="2"/>
      <c r="Z253" s="27">
        <v>22</v>
      </c>
    </row>
    <row r="254" spans="1:26" ht="11.25" customHeight="1">
      <c r="A254" s="180" t="s">
        <v>412</v>
      </c>
      <c r="C254" s="10"/>
      <c r="D254" s="10"/>
      <c r="E254" s="10"/>
      <c r="F254" s="10"/>
      <c r="G254" s="180" t="s">
        <v>412</v>
      </c>
      <c r="H254" s="31" t="e">
        <f ca="1">IF(OR(LEN(#REF!)&lt;3,ISBLANK(#REF!)),OFFSET(H254,-1,0),LEFT(#REF!,4))</f>
        <v>#REF!</v>
      </c>
      <c r="I254" s="4"/>
      <c r="J254" s="4"/>
      <c r="K254" s="4"/>
      <c r="L254" s="4"/>
      <c r="M254" s="180" t="s">
        <v>412</v>
      </c>
      <c r="N254" s="31">
        <f t="shared" ca="1" si="20"/>
        <v>0</v>
      </c>
      <c r="O254" s="4"/>
      <c r="P254" s="4"/>
      <c r="Q254" s="4"/>
      <c r="R254" s="4"/>
      <c r="S254" s="2" t="s">
        <v>412</v>
      </c>
      <c r="T254" s="31">
        <f t="shared" ca="1" si="21"/>
        <v>0</v>
      </c>
      <c r="U254" s="4"/>
      <c r="V254" s="4"/>
      <c r="W254" s="4"/>
      <c r="X254" s="4"/>
      <c r="Y254" s="2"/>
      <c r="Z254" s="27">
        <v>23</v>
      </c>
    </row>
    <row r="255" spans="1:26" ht="11.25" customHeight="1" thickBot="1">
      <c r="A255" s="180" t="s">
        <v>412</v>
      </c>
      <c r="C255" s="10"/>
      <c r="D255" s="10"/>
      <c r="E255" s="10"/>
      <c r="F255" s="10"/>
      <c r="G255" s="180" t="s">
        <v>412</v>
      </c>
      <c r="H255" s="31" t="e">
        <f ca="1">IF(OR(LEN(#REF!)&lt;3,ISBLANK(#REF!)),OFFSET(H255,-1,0),LEFT(#REF!,4))</f>
        <v>#REF!</v>
      </c>
      <c r="I255" s="4"/>
      <c r="J255" s="4"/>
      <c r="K255" s="4"/>
      <c r="L255" s="4"/>
      <c r="M255" s="180" t="s">
        <v>412</v>
      </c>
      <c r="N255" s="31">
        <f t="shared" ca="1" si="20"/>
        <v>0</v>
      </c>
      <c r="O255" s="4"/>
      <c r="P255" s="4"/>
      <c r="Q255" s="4"/>
      <c r="R255" s="4"/>
      <c r="S255" s="2" t="s">
        <v>412</v>
      </c>
      <c r="T255" s="31">
        <f t="shared" ca="1" si="21"/>
        <v>0</v>
      </c>
      <c r="U255" s="4"/>
      <c r="V255" s="4"/>
      <c r="W255" s="4"/>
      <c r="X255" s="4"/>
      <c r="Y255" s="2"/>
      <c r="Z255" s="27">
        <v>24</v>
      </c>
    </row>
    <row r="256" spans="1:26" ht="11.25" customHeight="1">
      <c r="A256" s="180" t="s">
        <v>412</v>
      </c>
      <c r="C256" s="5" t="s">
        <v>456</v>
      </c>
      <c r="D256" s="5"/>
      <c r="E256" s="5"/>
      <c r="F256" s="30" t="s">
        <v>418</v>
      </c>
      <c r="G256" s="180" t="s">
        <v>412</v>
      </c>
      <c r="H256" s="31" t="e">
        <f ca="1">IF(OR(LEN(#REF!)&lt;3,ISBLANK(#REF!)),OFFSET(H256,-1,0),LEFT(#REF!,4))</f>
        <v>#REF!</v>
      </c>
      <c r="I256" s="4"/>
      <c r="J256" s="4"/>
      <c r="K256" s="4"/>
      <c r="L256" s="4"/>
      <c r="M256" s="180" t="s">
        <v>412</v>
      </c>
      <c r="N256" s="31">
        <f t="shared" ca="1" si="20"/>
        <v>0</v>
      </c>
      <c r="O256" s="4"/>
      <c r="P256" s="4"/>
      <c r="Q256" s="4"/>
      <c r="R256" s="4"/>
      <c r="S256" s="2" t="s">
        <v>412</v>
      </c>
      <c r="T256" s="31">
        <f t="shared" ca="1" si="21"/>
        <v>0</v>
      </c>
      <c r="U256" s="4"/>
      <c r="V256" s="4"/>
      <c r="W256" s="4"/>
      <c r="X256" s="4" t="s">
        <v>421</v>
      </c>
      <c r="Y256" s="2"/>
      <c r="Z256" s="27">
        <v>25</v>
      </c>
    </row>
    <row r="257" spans="1:27" ht="11.25" customHeight="1">
      <c r="A257" s="180" t="s">
        <v>412</v>
      </c>
      <c r="C257" s="4">
        <v>0</v>
      </c>
      <c r="D257" s="4">
        <v>6</v>
      </c>
      <c r="E257" s="4" t="s">
        <v>121</v>
      </c>
      <c r="F257" s="4">
        <v>6</v>
      </c>
      <c r="G257" s="180" t="s">
        <v>412</v>
      </c>
      <c r="H257" s="31" t="e">
        <f ca="1">IF(OR(LEN(#REF!)&lt;3,ISBLANK(#REF!)),OFFSET(H257,-1,0),LEFT(#REF!,4))</f>
        <v>#REF!</v>
      </c>
      <c r="I257" s="4"/>
      <c r="J257" s="4"/>
      <c r="K257" s="4"/>
      <c r="L257" s="4"/>
      <c r="M257" s="180" t="s">
        <v>412</v>
      </c>
      <c r="N257" s="31">
        <f t="shared" ca="1" si="20"/>
        <v>0</v>
      </c>
      <c r="O257" s="4"/>
      <c r="P257" s="4"/>
      <c r="Q257" s="4"/>
      <c r="R257" s="4"/>
      <c r="S257" s="2" t="s">
        <v>412</v>
      </c>
      <c r="T257" s="31">
        <f t="shared" ca="1" si="21"/>
        <v>0</v>
      </c>
      <c r="U257" s="4"/>
      <c r="V257" s="4"/>
      <c r="W257" s="4"/>
      <c r="X257" s="4"/>
      <c r="Y257" s="2"/>
      <c r="Z257" s="27">
        <v>26</v>
      </c>
    </row>
    <row r="258" spans="1:27" ht="11.25" customHeight="1">
      <c r="A258" s="180" t="s">
        <v>412</v>
      </c>
      <c r="C258" s="4"/>
      <c r="D258" s="4"/>
      <c r="E258" s="4"/>
      <c r="F258" s="4"/>
      <c r="G258" s="180" t="s">
        <v>412</v>
      </c>
      <c r="H258" s="31" t="e">
        <f ca="1">IF(OR(LEN(#REF!)&lt;3,ISBLANK(#REF!)),OFFSET(H258,-1,0),LEFT(#REF!,4))</f>
        <v>#REF!</v>
      </c>
      <c r="I258" s="4"/>
      <c r="J258" s="4"/>
      <c r="K258" s="4"/>
      <c r="L258" s="4" t="s">
        <v>425</v>
      </c>
      <c r="M258" s="180" t="s">
        <v>412</v>
      </c>
      <c r="N258" s="31">
        <f t="shared" ca="1" si="20"/>
        <v>0</v>
      </c>
      <c r="O258" s="4"/>
      <c r="P258" s="4"/>
      <c r="Q258" s="4"/>
      <c r="R258" s="4" t="s">
        <v>425</v>
      </c>
      <c r="S258" s="2" t="s">
        <v>412</v>
      </c>
      <c r="T258" s="31">
        <f t="shared" ca="1" si="21"/>
        <v>0</v>
      </c>
      <c r="U258" s="4"/>
      <c r="V258" s="4"/>
      <c r="W258" s="4"/>
      <c r="X258" s="4"/>
      <c r="Y258" s="2"/>
      <c r="Z258" s="27">
        <v>27</v>
      </c>
    </row>
    <row r="259" spans="1:27" ht="11.25" customHeight="1">
      <c r="A259" s="180" t="s">
        <v>412</v>
      </c>
      <c r="C259" s="4"/>
      <c r="D259" s="4"/>
      <c r="E259" s="4"/>
      <c r="F259" s="4"/>
      <c r="G259" s="180" t="s">
        <v>412</v>
      </c>
      <c r="H259" s="31" t="e">
        <f ca="1">IF(OR(LEN(#REF!)&lt;3,ISBLANK(#REF!)),OFFSET(H259,-1,0),LEFT(#REF!,4))</f>
        <v>#REF!</v>
      </c>
      <c r="I259" s="4"/>
      <c r="J259" s="4"/>
      <c r="K259" s="4"/>
      <c r="L259" s="4" t="s">
        <v>419</v>
      </c>
      <c r="M259" s="180" t="s">
        <v>412</v>
      </c>
      <c r="N259" s="31">
        <f t="shared" ca="1" si="20"/>
        <v>0</v>
      </c>
      <c r="O259" s="4"/>
      <c r="P259" s="4"/>
      <c r="Q259" s="4"/>
      <c r="R259" s="4" t="s">
        <v>419</v>
      </c>
      <c r="S259" s="2" t="s">
        <v>412</v>
      </c>
      <c r="T259" s="31">
        <f t="shared" ca="1" si="21"/>
        <v>0</v>
      </c>
      <c r="U259" s="4"/>
      <c r="V259" s="4"/>
      <c r="W259" s="4"/>
      <c r="X259" s="4" t="s">
        <v>413</v>
      </c>
      <c r="Y259" s="2"/>
      <c r="Z259" s="27">
        <v>28</v>
      </c>
    </row>
    <row r="260" spans="1:27" ht="11.25" customHeight="1">
      <c r="A260" s="180" t="s">
        <v>412</v>
      </c>
      <c r="C260" s="4" t="s">
        <v>465</v>
      </c>
      <c r="D260" s="4"/>
      <c r="E260" s="4" t="s">
        <v>46</v>
      </c>
      <c r="F260" s="4"/>
      <c r="G260" s="180" t="s">
        <v>412</v>
      </c>
      <c r="H260" s="31" t="e">
        <f ca="1">IF(OR(LEN(#REF!)&lt;3,ISBLANK(#REF!)),OFFSET(H260,-1,0),LEFT(#REF!,4))</f>
        <v>#REF!</v>
      </c>
      <c r="I260" s="4" t="s">
        <v>430</v>
      </c>
      <c r="J260" s="4"/>
      <c r="K260" s="4" t="s">
        <v>46</v>
      </c>
      <c r="L260" s="4" t="s">
        <v>421</v>
      </c>
      <c r="M260" s="180" t="s">
        <v>412</v>
      </c>
      <c r="N260" s="31">
        <f t="shared" ca="1" si="20"/>
        <v>0</v>
      </c>
      <c r="O260" s="4" t="s">
        <v>431</v>
      </c>
      <c r="P260" s="4"/>
      <c r="Q260" s="4" t="s">
        <v>46</v>
      </c>
      <c r="R260" s="4" t="s">
        <v>421</v>
      </c>
      <c r="S260" s="2" t="s">
        <v>412</v>
      </c>
      <c r="T260" s="31">
        <f t="shared" ca="1" si="21"/>
        <v>0</v>
      </c>
      <c r="U260" s="4"/>
      <c r="V260" s="4"/>
      <c r="W260" s="4"/>
      <c r="X260" s="4"/>
      <c r="Y260" s="2"/>
      <c r="Z260" s="27">
        <v>29</v>
      </c>
    </row>
    <row r="261" spans="1:27" ht="11.25" customHeight="1" thickBot="1">
      <c r="A261" s="180" t="s">
        <v>412</v>
      </c>
      <c r="C261" s="4"/>
      <c r="D261" s="4"/>
      <c r="E261" s="4"/>
      <c r="F261" s="4"/>
      <c r="G261" s="180" t="s">
        <v>412</v>
      </c>
      <c r="H261" s="31" t="e">
        <f ca="1">IF(OR(LEN(#REF!)&lt;3,ISBLANK(#REF!)),OFFSET(H261,-1,0),LEFT(#REF!,4))</f>
        <v>#REF!</v>
      </c>
      <c r="I261" s="4"/>
      <c r="J261" s="4"/>
      <c r="K261" s="4"/>
      <c r="L261" s="4" t="s">
        <v>413</v>
      </c>
      <c r="M261" s="180" t="s">
        <v>412</v>
      </c>
      <c r="N261" s="31">
        <f t="shared" ca="1" si="20"/>
        <v>0</v>
      </c>
      <c r="O261" s="4"/>
      <c r="P261" s="4"/>
      <c r="Q261" s="4"/>
      <c r="R261" s="4" t="s">
        <v>413</v>
      </c>
      <c r="S261" s="2" t="s">
        <v>412</v>
      </c>
      <c r="T261" s="31">
        <f t="shared" ca="1" si="21"/>
        <v>0</v>
      </c>
      <c r="U261" s="4"/>
      <c r="V261" s="4"/>
      <c r="W261" s="4"/>
      <c r="X261" s="4"/>
      <c r="Y261" s="2"/>
      <c r="Z261" s="27">
        <v>30</v>
      </c>
    </row>
    <row r="262" spans="1:27" ht="11.25" customHeight="1">
      <c r="A262" s="2" t="s">
        <v>412</v>
      </c>
      <c r="C262" s="28" t="s">
        <v>97</v>
      </c>
      <c r="D262" s="28" t="s">
        <v>98</v>
      </c>
      <c r="E262" s="28" t="s">
        <v>99</v>
      </c>
      <c r="F262" s="28" t="s">
        <v>100</v>
      </c>
      <c r="G262" s="2" t="s">
        <v>412</v>
      </c>
      <c r="H262" s="28"/>
      <c r="I262" s="28" t="s">
        <v>97</v>
      </c>
      <c r="J262" s="28" t="s">
        <v>98</v>
      </c>
      <c r="K262" s="28" t="s">
        <v>99</v>
      </c>
      <c r="L262" s="28" t="s">
        <v>100</v>
      </c>
      <c r="M262" s="2" t="s">
        <v>412</v>
      </c>
      <c r="N262" s="28"/>
      <c r="O262" s="28" t="s">
        <v>97</v>
      </c>
      <c r="P262" s="28" t="s">
        <v>98</v>
      </c>
      <c r="Q262" s="28" t="s">
        <v>99</v>
      </c>
      <c r="R262" s="28" t="s">
        <v>100</v>
      </c>
      <c r="S262" s="2" t="s">
        <v>412</v>
      </c>
      <c r="T262" s="28"/>
      <c r="U262" s="28" t="s">
        <v>97</v>
      </c>
      <c r="V262" s="28" t="s">
        <v>98</v>
      </c>
      <c r="W262" s="28" t="s">
        <v>99</v>
      </c>
      <c r="X262" s="28" t="s">
        <v>100</v>
      </c>
      <c r="Y262" s="2"/>
      <c r="Z262" s="27"/>
    </row>
    <row r="263" spans="1:27" ht="11.25" customHeight="1">
      <c r="A263" s="2" t="s">
        <v>412</v>
      </c>
      <c r="C263" s="29">
        <f>SUM(C231:C262)</f>
        <v>8</v>
      </c>
      <c r="D263" s="29">
        <f>SUM(D231:D262)</f>
        <v>17</v>
      </c>
      <c r="E263" s="29" t="str">
        <f>COUNTIF(E231:E262,"v")&amp;"+"&amp;COUNTIF(E231:E262,"sz")</f>
        <v>1+1</v>
      </c>
      <c r="F263" s="29">
        <f>SUM(F231:F262)</f>
        <v>30</v>
      </c>
      <c r="G263" s="2" t="s">
        <v>412</v>
      </c>
      <c r="H263" s="29"/>
      <c r="I263" s="29">
        <f>SUM(I231:I262)</f>
        <v>11</v>
      </c>
      <c r="J263" s="29">
        <f>SUM(J231:J262)</f>
        <v>15</v>
      </c>
      <c r="K263" s="29" t="str">
        <f>COUNTIF(K231:K262,"v")&amp;"+"&amp;COUNTIF(K231:K262,"sz")</f>
        <v>3+1</v>
      </c>
      <c r="L263" s="29">
        <f>SUM(L231:L262)</f>
        <v>29</v>
      </c>
      <c r="M263" s="2" t="s">
        <v>412</v>
      </c>
      <c r="N263" s="29"/>
      <c r="O263" s="29">
        <f>SUM(O231:O262)</f>
        <v>7</v>
      </c>
      <c r="P263" s="29">
        <f>SUM(P231:P262)</f>
        <v>15</v>
      </c>
      <c r="Q263" s="29" t="str">
        <f>COUNTIF(Q231:Q262,"v")&amp;"+"&amp;COUNTIF(Q231:Q262,"sz")</f>
        <v>0+1</v>
      </c>
      <c r="R263" s="29">
        <f>SUM(R231:R262)</f>
        <v>30</v>
      </c>
      <c r="S263" s="2" t="s">
        <v>412</v>
      </c>
      <c r="T263" s="29"/>
      <c r="U263" s="29">
        <f>SUM(U231:U262)</f>
        <v>0</v>
      </c>
      <c r="V263" s="29">
        <f>SUM(V231:V262)</f>
        <v>26</v>
      </c>
      <c r="W263" s="29" t="str">
        <f>COUNTIF(W231:W262,"v")&amp;"+"&amp;COUNTIF(W231:W262,"sz")</f>
        <v>0+0</v>
      </c>
      <c r="X263" s="29">
        <f>SUM(X231:X262)</f>
        <v>29</v>
      </c>
      <c r="Y263" s="2"/>
      <c r="Z263" s="27"/>
    </row>
    <row r="264" spans="1:27" ht="11.25" customHeight="1">
      <c r="A264" s="2" t="s">
        <v>412</v>
      </c>
      <c r="C264" s="29">
        <f>C263+D263</f>
        <v>25</v>
      </c>
      <c r="D264" s="29" t="s">
        <v>432</v>
      </c>
      <c r="E264" s="29">
        <f>COUNTIF(E231:E262,"v")+COUNTIF(E231:E262,"f")</f>
        <v>6</v>
      </c>
      <c r="F264" s="29" t="s">
        <v>433</v>
      </c>
      <c r="G264" s="2" t="s">
        <v>412</v>
      </c>
      <c r="H264" s="29"/>
      <c r="I264" s="29">
        <f>I263+J263</f>
        <v>26</v>
      </c>
      <c r="J264" s="29" t="s">
        <v>432</v>
      </c>
      <c r="K264" s="29">
        <f>COUNTIF(K231:K262,"v")+COUNTIF(K231:K262,"f")</f>
        <v>6</v>
      </c>
      <c r="L264" s="29" t="s">
        <v>433</v>
      </c>
      <c r="M264" s="2" t="s">
        <v>412</v>
      </c>
      <c r="N264" s="29"/>
      <c r="O264" s="29">
        <f>O263+P263</f>
        <v>22</v>
      </c>
      <c r="P264" s="29" t="s">
        <v>432</v>
      </c>
      <c r="Q264" s="29">
        <f>COUNTIF(Q231:Q262,"v")+COUNTIF(Q231:Q262,"f")</f>
        <v>5</v>
      </c>
      <c r="R264" s="29" t="s">
        <v>433</v>
      </c>
      <c r="S264" s="2" t="s">
        <v>412</v>
      </c>
      <c r="T264" s="29"/>
      <c r="U264" s="29">
        <f>U263+V263</f>
        <v>26</v>
      </c>
      <c r="V264" s="29" t="s">
        <v>432</v>
      </c>
      <c r="W264" s="29">
        <f>COUNTIF(W231:W262,"v")+COUNTIF(W231:W262,"f")</f>
        <v>1</v>
      </c>
      <c r="X264" s="29" t="s">
        <v>433</v>
      </c>
      <c r="Y264" s="2"/>
      <c r="Z264" s="27"/>
    </row>
    <row r="266" spans="1:27">
      <c r="C266" s="253"/>
      <c r="D266" s="253"/>
      <c r="E266" s="253"/>
      <c r="F266" s="253"/>
      <c r="G266" s="253"/>
      <c r="H266" s="253"/>
      <c r="I266" s="253"/>
      <c r="J266" s="253"/>
      <c r="K266" s="253"/>
      <c r="L266" s="253"/>
      <c r="M266" s="253"/>
      <c r="N266" s="253"/>
      <c r="O266" s="253"/>
      <c r="P266" s="253"/>
      <c r="Q266" s="253"/>
      <c r="R266" s="253"/>
      <c r="S266" s="253"/>
      <c r="T266" s="253"/>
      <c r="U266" s="253"/>
      <c r="V266" s="253"/>
      <c r="W266" s="253"/>
      <c r="X266" s="253"/>
      <c r="Y266" s="253"/>
      <c r="Z266" s="253"/>
      <c r="AA266" s="253"/>
    </row>
    <row r="267" spans="1:27" ht="11.25" customHeight="1">
      <c r="A267" s="26"/>
      <c r="B267" s="26"/>
      <c r="C267" s="254" t="s">
        <v>502</v>
      </c>
      <c r="D267" s="254"/>
      <c r="E267" s="254"/>
      <c r="F267" s="254"/>
      <c r="G267" s="254"/>
      <c r="H267" s="254"/>
      <c r="I267" s="254"/>
      <c r="J267" s="254"/>
      <c r="K267" s="254"/>
      <c r="L267" s="254"/>
      <c r="M267" s="254"/>
      <c r="N267" s="254"/>
      <c r="O267" s="254"/>
      <c r="P267" s="254"/>
      <c r="Q267" s="254"/>
      <c r="R267" s="254"/>
      <c r="S267" s="254"/>
      <c r="T267" s="254"/>
      <c r="U267" s="254"/>
      <c r="V267" s="254"/>
      <c r="W267" s="254"/>
      <c r="X267" s="254"/>
      <c r="Y267" s="255"/>
      <c r="Z267" s="256"/>
      <c r="AA267" s="253"/>
    </row>
    <row r="268" spans="1:27" ht="11.25" customHeight="1" thickBot="1">
      <c r="A268" s="2" t="s">
        <v>412</v>
      </c>
      <c r="B268" s="24"/>
      <c r="C268" s="257" t="s">
        <v>459</v>
      </c>
      <c r="D268" s="257"/>
      <c r="E268" s="257"/>
      <c r="F268" s="257"/>
      <c r="G268" s="255" t="s">
        <v>412</v>
      </c>
      <c r="H268" s="258"/>
      <c r="I268" s="258" t="s">
        <v>460</v>
      </c>
      <c r="J268" s="258"/>
      <c r="K268" s="258"/>
      <c r="L268" s="258"/>
      <c r="M268" s="255" t="s">
        <v>412</v>
      </c>
      <c r="N268" s="257"/>
      <c r="O268" s="257" t="s">
        <v>461</v>
      </c>
      <c r="P268" s="257"/>
      <c r="Q268" s="257"/>
      <c r="R268" s="257"/>
      <c r="S268" s="255" t="s">
        <v>412</v>
      </c>
      <c r="T268" s="258"/>
      <c r="U268" s="258" t="s">
        <v>462</v>
      </c>
      <c r="V268" s="258"/>
      <c r="W268" s="258"/>
      <c r="X268" s="258"/>
      <c r="Y268" s="255"/>
      <c r="Z268" s="256"/>
      <c r="AA268" s="253"/>
    </row>
    <row r="269" spans="1:27" ht="11.25" customHeight="1">
      <c r="A269" s="180" t="s">
        <v>412</v>
      </c>
      <c r="B269" s="31" t="str">
        <f t="shared" ref="B269:B298" ca="1" si="22">IF(OR(LEN(F:F)&lt;3,ISBLANK(F:F)),OFFSET(B269,-1,0),LEFT(F:F,4))</f>
        <v>EOK</v>
      </c>
      <c r="C269" s="212" t="s">
        <v>473</v>
      </c>
      <c r="D269" s="6"/>
      <c r="E269" s="219"/>
      <c r="F269" s="220" t="s">
        <v>467</v>
      </c>
      <c r="G269" s="259" t="s">
        <v>412</v>
      </c>
      <c r="H269" s="221" t="str">
        <f t="shared" ref="H269:H298" ca="1" si="23">IF(OR(LEN(L:L)&lt;3,ISBLANK(L:L)),OFFSET(H269,-1,0),LEFT(L:L,4))</f>
        <v>AR.r</v>
      </c>
      <c r="I269" s="13" t="s">
        <v>474</v>
      </c>
      <c r="J269" s="13"/>
      <c r="K269" s="222"/>
      <c r="L269" s="222" t="s">
        <v>420</v>
      </c>
      <c r="M269" s="259" t="s">
        <v>412</v>
      </c>
      <c r="N269" s="223" t="str">
        <f t="shared" ref="N269:N298" ca="1" si="24">IF(OR(LEN(R:R)&lt;3,ISBLANK(R:R)),OFFSET(N269,-1,0),LEFT(R:R,4))</f>
        <v>KV.M</v>
      </c>
      <c r="O269" s="224" t="s">
        <v>475</v>
      </c>
      <c r="P269" s="224"/>
      <c r="Q269" s="224"/>
      <c r="R269" s="225" t="s">
        <v>424</v>
      </c>
      <c r="S269" s="255" t="s">
        <v>412</v>
      </c>
      <c r="T269" s="221" t="str">
        <f t="shared" ref="T269:T298" ca="1" si="25">IF(OR(LEN(X:X)&lt;3,ISBLANK(X:X)),OFFSET(T269,-1,0),LEFT(X:X,4))</f>
        <v>VT_</v>
      </c>
      <c r="U269" s="182" t="s">
        <v>476</v>
      </c>
      <c r="V269" s="182"/>
      <c r="W269" s="182"/>
      <c r="X269" s="226" t="s">
        <v>416</v>
      </c>
      <c r="Y269" s="255"/>
      <c r="Z269" s="256">
        <v>1</v>
      </c>
      <c r="AA269" s="253"/>
    </row>
    <row r="270" spans="1:27" ht="11.25" customHeight="1" thickBot="1">
      <c r="A270" s="180" t="s">
        <v>412</v>
      </c>
      <c r="B270" s="31" t="str">
        <f t="shared" ca="1" si="22"/>
        <v>EOK</v>
      </c>
      <c r="C270" s="227">
        <v>2</v>
      </c>
      <c r="D270" s="228">
        <v>0</v>
      </c>
      <c r="E270" s="228" t="s">
        <v>121</v>
      </c>
      <c r="F270" s="229">
        <v>2</v>
      </c>
      <c r="G270" s="260" t="s">
        <v>412</v>
      </c>
      <c r="H270" s="221" t="str">
        <f t="shared" ca="1" si="23"/>
        <v>AR.r</v>
      </c>
      <c r="I270" s="230">
        <v>0</v>
      </c>
      <c r="J270" s="230">
        <v>2</v>
      </c>
      <c r="K270" s="230" t="s">
        <v>121</v>
      </c>
      <c r="L270" s="230">
        <v>2</v>
      </c>
      <c r="M270" s="259" t="s">
        <v>412</v>
      </c>
      <c r="N270" s="223" t="str">
        <f t="shared" ca="1" si="24"/>
        <v>KV.M</v>
      </c>
      <c r="O270" s="231">
        <v>1</v>
      </c>
      <c r="P270" s="231">
        <v>1</v>
      </c>
      <c r="Q270" s="231" t="s">
        <v>121</v>
      </c>
      <c r="R270" s="231">
        <v>2</v>
      </c>
      <c r="S270" s="255" t="s">
        <v>412</v>
      </c>
      <c r="T270" s="221" t="str">
        <f t="shared" ca="1" si="25"/>
        <v>KV.K</v>
      </c>
      <c r="U270" s="217" t="s">
        <v>477</v>
      </c>
      <c r="V270" s="232"/>
      <c r="W270" s="232"/>
      <c r="X270" s="232" t="s">
        <v>426</v>
      </c>
      <c r="Y270" s="255"/>
      <c r="Z270" s="256">
        <v>2</v>
      </c>
      <c r="AA270" s="253"/>
    </row>
    <row r="271" spans="1:27" ht="11.25" customHeight="1">
      <c r="A271" s="180" t="s">
        <v>412</v>
      </c>
      <c r="B271" s="31" t="str">
        <f t="shared" ca="1" si="22"/>
        <v>EK.m</v>
      </c>
      <c r="C271" s="20" t="s">
        <v>478</v>
      </c>
      <c r="D271" s="20"/>
      <c r="E271" s="20"/>
      <c r="F271" s="233" t="s">
        <v>413</v>
      </c>
      <c r="G271" s="259" t="s">
        <v>412</v>
      </c>
      <c r="H271" s="221" t="str">
        <f t="shared" ca="1" si="23"/>
        <v>EG.e</v>
      </c>
      <c r="I271" s="198" t="s">
        <v>479</v>
      </c>
      <c r="J271" s="198"/>
      <c r="K271" s="198"/>
      <c r="L271" s="234" t="s">
        <v>421</v>
      </c>
      <c r="M271" s="259" t="s">
        <v>412</v>
      </c>
      <c r="N271" s="221" t="str">
        <f t="shared" ca="1" si="24"/>
        <v>VT_</v>
      </c>
      <c r="O271" s="182" t="s">
        <v>476</v>
      </c>
      <c r="P271" s="182"/>
      <c r="Q271" s="182"/>
      <c r="R271" s="226" t="s">
        <v>416</v>
      </c>
      <c r="S271" s="255" t="s">
        <v>412</v>
      </c>
      <c r="T271" s="221" t="str">
        <f t="shared" ca="1" si="25"/>
        <v>KV.K</v>
      </c>
      <c r="U271" s="232" t="s">
        <v>428</v>
      </c>
      <c r="V271" s="232" t="s">
        <v>428</v>
      </c>
      <c r="W271" s="232" t="s">
        <v>428</v>
      </c>
      <c r="X271" s="232">
        <v>3</v>
      </c>
      <c r="Y271" s="255"/>
      <c r="Z271" s="256">
        <v>3</v>
      </c>
      <c r="AA271" s="253"/>
    </row>
    <row r="272" spans="1:27" ht="11.25" customHeight="1" thickBot="1">
      <c r="A272" s="180" t="s">
        <v>412</v>
      </c>
      <c r="B272" s="31" t="str">
        <f t="shared" ca="1" si="22"/>
        <v>EK.m</v>
      </c>
      <c r="C272" s="235">
        <v>2</v>
      </c>
      <c r="D272" s="235">
        <v>2</v>
      </c>
      <c r="E272" s="235" t="s">
        <v>31</v>
      </c>
      <c r="F272" s="235">
        <v>4</v>
      </c>
      <c r="G272" s="259" t="s">
        <v>412</v>
      </c>
      <c r="H272" s="221" t="str">
        <f t="shared" ca="1" si="23"/>
        <v>EG.e</v>
      </c>
      <c r="I272" s="236">
        <v>2</v>
      </c>
      <c r="J272" s="236">
        <v>0</v>
      </c>
      <c r="K272" s="236" t="s">
        <v>31</v>
      </c>
      <c r="L272" s="236">
        <v>2</v>
      </c>
      <c r="M272" s="259" t="s">
        <v>412</v>
      </c>
      <c r="N272" s="221" t="str">
        <f t="shared" ca="1" si="24"/>
        <v>VT_</v>
      </c>
      <c r="O272" s="237" t="s">
        <v>428</v>
      </c>
      <c r="P272" s="237" t="s">
        <v>428</v>
      </c>
      <c r="Q272" s="237" t="s">
        <v>428</v>
      </c>
      <c r="R272" s="237">
        <v>2</v>
      </c>
      <c r="S272" s="255" t="s">
        <v>412</v>
      </c>
      <c r="T272" s="221" t="str">
        <f t="shared" ca="1" si="25"/>
        <v>KV.K</v>
      </c>
      <c r="U272" s="232"/>
      <c r="V272" s="232"/>
      <c r="W272" s="232"/>
      <c r="X272" s="232"/>
      <c r="Y272" s="255"/>
      <c r="Z272" s="256">
        <v>4</v>
      </c>
      <c r="AA272" s="253"/>
    </row>
    <row r="273" spans="1:27" ht="11.25" customHeight="1" thickBot="1">
      <c r="A273" s="180" t="s">
        <v>412</v>
      </c>
      <c r="B273" s="31" t="str">
        <f t="shared" ca="1" si="22"/>
        <v>EK.m</v>
      </c>
      <c r="C273" s="238"/>
      <c r="D273" s="235"/>
      <c r="E273" s="235"/>
      <c r="F273" s="235"/>
      <c r="G273" s="259" t="s">
        <v>412</v>
      </c>
      <c r="H273" s="221" t="str">
        <f t="shared" ca="1" si="23"/>
        <v>VT_</v>
      </c>
      <c r="I273" s="182" t="s">
        <v>476</v>
      </c>
      <c r="J273" s="182"/>
      <c r="K273" s="182"/>
      <c r="L273" s="226" t="s">
        <v>416</v>
      </c>
      <c r="M273" s="259" t="s">
        <v>412</v>
      </c>
      <c r="N273" s="221" t="str">
        <f t="shared" ca="1" si="24"/>
        <v>ET.e</v>
      </c>
      <c r="O273" s="22" t="s">
        <v>480</v>
      </c>
      <c r="P273" s="22"/>
      <c r="Q273" s="239"/>
      <c r="R273" s="239" t="s">
        <v>422</v>
      </c>
      <c r="S273" s="255" t="s">
        <v>412</v>
      </c>
      <c r="T273" s="221" t="str">
        <f t="shared" ca="1" si="25"/>
        <v>TE.k</v>
      </c>
      <c r="U273" s="5" t="s">
        <v>481</v>
      </c>
      <c r="V273" s="5"/>
      <c r="W273" s="5"/>
      <c r="X273" s="240" t="s">
        <v>418</v>
      </c>
      <c r="Y273" s="255"/>
      <c r="Z273" s="256">
        <v>5</v>
      </c>
      <c r="AA273" s="253"/>
    </row>
    <row r="274" spans="1:27" ht="11.25" customHeight="1" thickBot="1">
      <c r="A274" s="180" t="s">
        <v>412</v>
      </c>
      <c r="B274" s="31" t="str">
        <f t="shared" ca="1" si="22"/>
        <v>EK.m</v>
      </c>
      <c r="C274" s="235"/>
      <c r="D274" s="235"/>
      <c r="E274" s="235"/>
      <c r="F274" s="235"/>
      <c r="G274" s="259" t="s">
        <v>412</v>
      </c>
      <c r="H274" s="221" t="str">
        <f t="shared" ca="1" si="23"/>
        <v>ET.t</v>
      </c>
      <c r="I274" s="22" t="s">
        <v>482</v>
      </c>
      <c r="J274" s="22"/>
      <c r="K274" s="239"/>
      <c r="L274" s="239" t="s">
        <v>463</v>
      </c>
      <c r="M274" s="259" t="s">
        <v>412</v>
      </c>
      <c r="N274" s="221" t="str">
        <f t="shared" ca="1" si="24"/>
        <v>ET.e</v>
      </c>
      <c r="O274" s="241">
        <v>2</v>
      </c>
      <c r="P274" s="241">
        <v>0</v>
      </c>
      <c r="Q274" s="241" t="s">
        <v>121</v>
      </c>
      <c r="R274" s="241">
        <v>2</v>
      </c>
      <c r="S274" s="255" t="s">
        <v>412</v>
      </c>
      <c r="T274" s="221" t="str">
        <f t="shared" ca="1" si="25"/>
        <v>TE.k</v>
      </c>
      <c r="U274" s="242">
        <v>0</v>
      </c>
      <c r="V274" s="242">
        <v>26</v>
      </c>
      <c r="W274" s="242" t="s">
        <v>121</v>
      </c>
      <c r="X274" s="242">
        <v>26</v>
      </c>
      <c r="Y274" s="255"/>
      <c r="Z274" s="256">
        <v>6</v>
      </c>
      <c r="AA274" s="253"/>
    </row>
    <row r="275" spans="1:27" ht="11.25" customHeight="1">
      <c r="A275" s="180" t="s">
        <v>412</v>
      </c>
      <c r="B275" s="31" t="str">
        <f t="shared" ca="1" si="22"/>
        <v>ES.μ</v>
      </c>
      <c r="C275" s="18" t="s">
        <v>483</v>
      </c>
      <c r="D275" s="18"/>
      <c r="E275" s="18"/>
      <c r="F275" s="243" t="s">
        <v>419</v>
      </c>
      <c r="G275" s="259" t="s">
        <v>412</v>
      </c>
      <c r="H275" s="221" t="str">
        <f t="shared" ca="1" si="23"/>
        <v>ET.t</v>
      </c>
      <c r="I275" s="241">
        <v>2</v>
      </c>
      <c r="J275" s="241">
        <v>1</v>
      </c>
      <c r="K275" s="241" t="s">
        <v>121</v>
      </c>
      <c r="L275" s="241">
        <v>3</v>
      </c>
      <c r="M275" s="259" t="s">
        <v>412</v>
      </c>
      <c r="N275" s="221" t="str">
        <f t="shared" ca="1" si="24"/>
        <v>GTK</v>
      </c>
      <c r="O275" s="6" t="s">
        <v>484</v>
      </c>
      <c r="P275" s="6"/>
      <c r="Q275" s="219"/>
      <c r="R275" s="219" t="s">
        <v>440</v>
      </c>
      <c r="S275" s="255" t="s">
        <v>412</v>
      </c>
      <c r="T275" s="221" t="str">
        <f t="shared" ca="1" si="25"/>
        <v>TE.k</v>
      </c>
      <c r="U275" s="242"/>
      <c r="V275" s="242"/>
      <c r="W275" s="242"/>
      <c r="X275" s="242"/>
      <c r="Y275" s="255"/>
      <c r="Z275" s="256">
        <v>7</v>
      </c>
      <c r="AA275" s="253"/>
    </row>
    <row r="276" spans="1:27" ht="11.25" customHeight="1" thickBot="1">
      <c r="A276" s="180" t="s">
        <v>412</v>
      </c>
      <c r="B276" s="31" t="str">
        <f t="shared" ca="1" si="22"/>
        <v>ES.μ</v>
      </c>
      <c r="C276" s="244">
        <v>2</v>
      </c>
      <c r="D276" s="244">
        <v>2</v>
      </c>
      <c r="E276" s="244" t="s">
        <v>121</v>
      </c>
      <c r="F276" s="244">
        <v>4</v>
      </c>
      <c r="G276" s="259" t="s">
        <v>412</v>
      </c>
      <c r="H276" s="221" t="str">
        <f t="shared" ca="1" si="23"/>
        <v>ET.t</v>
      </c>
      <c r="I276" s="241"/>
      <c r="J276" s="241"/>
      <c r="K276" s="241"/>
      <c r="L276" s="241"/>
      <c r="M276" s="259" t="s">
        <v>412</v>
      </c>
      <c r="N276" s="221" t="str">
        <f t="shared" ca="1" si="24"/>
        <v>GTK</v>
      </c>
      <c r="O276" s="245">
        <v>2</v>
      </c>
      <c r="P276" s="245">
        <v>0</v>
      </c>
      <c r="Q276" s="245" t="s">
        <v>121</v>
      </c>
      <c r="R276" s="245">
        <v>2</v>
      </c>
      <c r="S276" s="255" t="s">
        <v>412</v>
      </c>
      <c r="T276" s="221" t="str">
        <f t="shared" ca="1" si="25"/>
        <v>TE.k</v>
      </c>
      <c r="U276" s="242"/>
      <c r="V276" s="242"/>
      <c r="W276" s="242"/>
      <c r="X276" s="242"/>
      <c r="Y276" s="255"/>
      <c r="Z276" s="256">
        <v>8</v>
      </c>
      <c r="AA276" s="253"/>
    </row>
    <row r="277" spans="1:27" ht="11.25" customHeight="1">
      <c r="A277" s="180" t="s">
        <v>412</v>
      </c>
      <c r="B277" s="31" t="str">
        <f t="shared" ca="1" si="22"/>
        <v>ES.μ</v>
      </c>
      <c r="C277" s="244" t="s">
        <v>245</v>
      </c>
      <c r="D277" s="244"/>
      <c r="E277" s="244" t="s">
        <v>46</v>
      </c>
      <c r="F277" s="244"/>
      <c r="G277" s="259" t="s">
        <v>412</v>
      </c>
      <c r="H277" s="221" t="str">
        <f t="shared" ca="1" si="23"/>
        <v>ST.μ</v>
      </c>
      <c r="I277" s="195" t="s">
        <v>485</v>
      </c>
      <c r="J277" s="195"/>
      <c r="K277" s="195"/>
      <c r="L277" s="246" t="s">
        <v>425</v>
      </c>
      <c r="M277" s="259" t="s">
        <v>412</v>
      </c>
      <c r="N277" s="221" t="str">
        <f t="shared" ca="1" si="24"/>
        <v>KV.K</v>
      </c>
      <c r="O277" s="218" t="s">
        <v>486</v>
      </c>
      <c r="P277" s="247"/>
      <c r="Q277" s="247"/>
      <c r="R277" s="247" t="s">
        <v>426</v>
      </c>
      <c r="S277" s="255" t="s">
        <v>412</v>
      </c>
      <c r="T277" s="221" t="str">
        <f t="shared" ca="1" si="25"/>
        <v>TE.k</v>
      </c>
      <c r="U277" s="242"/>
      <c r="V277" s="242"/>
      <c r="W277" s="242"/>
      <c r="X277" s="242"/>
      <c r="Y277" s="255"/>
      <c r="Z277" s="256">
        <v>9</v>
      </c>
      <c r="AA277" s="253"/>
    </row>
    <row r="278" spans="1:27" ht="11.25" customHeight="1" thickBot="1">
      <c r="A278" s="180" t="s">
        <v>412</v>
      </c>
      <c r="B278" s="31" t="str">
        <f t="shared" ca="1" si="22"/>
        <v>ES.μ</v>
      </c>
      <c r="C278" s="244"/>
      <c r="D278" s="244"/>
      <c r="E278" s="244"/>
      <c r="F278" s="244"/>
      <c r="G278" s="259" t="s">
        <v>412</v>
      </c>
      <c r="H278" s="221" t="str">
        <f t="shared" ca="1" si="23"/>
        <v>ST.μ</v>
      </c>
      <c r="I278" s="248">
        <v>2</v>
      </c>
      <c r="J278" s="248">
        <v>1</v>
      </c>
      <c r="K278" s="248" t="s">
        <v>31</v>
      </c>
      <c r="L278" s="248">
        <v>3</v>
      </c>
      <c r="M278" s="259" t="s">
        <v>412</v>
      </c>
      <c r="N278" s="221" t="str">
        <f t="shared" ca="1" si="24"/>
        <v>KV.K</v>
      </c>
      <c r="O278" s="247">
        <v>1</v>
      </c>
      <c r="P278" s="247">
        <v>2</v>
      </c>
      <c r="Q278" s="247" t="s">
        <v>121</v>
      </c>
      <c r="R278" s="247">
        <v>3</v>
      </c>
      <c r="S278" s="255" t="s">
        <v>412</v>
      </c>
      <c r="T278" s="221" t="str">
        <f t="shared" ca="1" si="25"/>
        <v>TE.k</v>
      </c>
      <c r="U278" s="242"/>
      <c r="V278" s="242"/>
      <c r="W278" s="242"/>
      <c r="X278" s="242"/>
      <c r="Y278" s="255"/>
      <c r="Z278" s="256">
        <v>10</v>
      </c>
      <c r="AA278" s="253"/>
    </row>
    <row r="279" spans="1:27" ht="11.25" customHeight="1" thickBot="1">
      <c r="A279" s="180" t="s">
        <v>412</v>
      </c>
      <c r="B279" s="31" t="str">
        <f t="shared" ca="1" si="22"/>
        <v>KV.M</v>
      </c>
      <c r="C279" s="249" t="s">
        <v>487</v>
      </c>
      <c r="D279" s="249"/>
      <c r="E279" s="249"/>
      <c r="F279" s="250" t="s">
        <v>424</v>
      </c>
      <c r="G279" s="259" t="s">
        <v>412</v>
      </c>
      <c r="H279" s="221" t="str">
        <f t="shared" ca="1" si="23"/>
        <v>ST.μ</v>
      </c>
      <c r="I279" s="248"/>
      <c r="J279" s="248"/>
      <c r="K279" s="248"/>
      <c r="L279" s="248"/>
      <c r="M279" s="259" t="s">
        <v>412</v>
      </c>
      <c r="N279" s="221" t="str">
        <f t="shared" ca="1" si="24"/>
        <v>KV.K</v>
      </c>
      <c r="O279" s="247"/>
      <c r="P279" s="247"/>
      <c r="Q279" s="247"/>
      <c r="R279" s="247"/>
      <c r="S279" s="255" t="s">
        <v>412</v>
      </c>
      <c r="T279" s="221" t="str">
        <f t="shared" ca="1" si="25"/>
        <v>TE.k</v>
      </c>
      <c r="U279" s="242"/>
      <c r="V279" s="242"/>
      <c r="W279" s="242"/>
      <c r="X279" s="242"/>
      <c r="Y279" s="255"/>
      <c r="Z279" s="256">
        <v>11</v>
      </c>
      <c r="AA279" s="253"/>
    </row>
    <row r="280" spans="1:27" ht="11.25" customHeight="1" thickBot="1">
      <c r="A280" s="180" t="s">
        <v>412</v>
      </c>
      <c r="B280" s="31" t="str">
        <f t="shared" ca="1" si="22"/>
        <v>KV.M</v>
      </c>
      <c r="C280" s="251">
        <v>1</v>
      </c>
      <c r="D280" s="251">
        <v>1</v>
      </c>
      <c r="E280" s="251" t="s">
        <v>121</v>
      </c>
      <c r="F280" s="251">
        <v>2</v>
      </c>
      <c r="G280" s="259" t="s">
        <v>412</v>
      </c>
      <c r="H280" s="221" t="str">
        <f t="shared" ca="1" si="23"/>
        <v>TE.e</v>
      </c>
      <c r="I280" s="5" t="s">
        <v>488</v>
      </c>
      <c r="J280" s="5"/>
      <c r="K280" s="5"/>
      <c r="L280" s="240" t="s">
        <v>470</v>
      </c>
      <c r="M280" s="259" t="s">
        <v>412</v>
      </c>
      <c r="N280" s="221" t="str">
        <f t="shared" ca="1" si="24"/>
        <v>KV.K</v>
      </c>
      <c r="O280" s="217" t="s">
        <v>477</v>
      </c>
      <c r="P280" s="232"/>
      <c r="Q280" s="232"/>
      <c r="R280" s="232" t="s">
        <v>426</v>
      </c>
      <c r="S280" s="255" t="s">
        <v>412</v>
      </c>
      <c r="T280" s="221" t="str">
        <f t="shared" ca="1" si="25"/>
        <v>TE.k</v>
      </c>
      <c r="U280" s="242"/>
      <c r="V280" s="242"/>
      <c r="W280" s="242"/>
      <c r="X280" s="242"/>
      <c r="Y280" s="255"/>
      <c r="Z280" s="256">
        <v>12</v>
      </c>
      <c r="AA280" s="253"/>
    </row>
    <row r="281" spans="1:27" ht="11.25" customHeight="1">
      <c r="A281" s="180" t="s">
        <v>412</v>
      </c>
      <c r="B281" s="31" t="str">
        <f t="shared" ca="1" si="22"/>
        <v>VT_</v>
      </c>
      <c r="C281" s="182" t="s">
        <v>476</v>
      </c>
      <c r="D281" s="182"/>
      <c r="E281" s="182"/>
      <c r="F281" s="226" t="s">
        <v>416</v>
      </c>
      <c r="G281" s="259" t="s">
        <v>412</v>
      </c>
      <c r="H281" s="221" t="str">
        <f t="shared" ca="1" si="23"/>
        <v>TE.e</v>
      </c>
      <c r="I281" s="242">
        <v>2</v>
      </c>
      <c r="J281" s="242">
        <v>1</v>
      </c>
      <c r="K281" s="242" t="s">
        <v>31</v>
      </c>
      <c r="L281" s="242">
        <v>3</v>
      </c>
      <c r="M281" s="259" t="s">
        <v>412</v>
      </c>
      <c r="N281" s="221" t="str">
        <f t="shared" ca="1" si="24"/>
        <v>KV.K</v>
      </c>
      <c r="O281" s="232" t="s">
        <v>428</v>
      </c>
      <c r="P281" s="232" t="s">
        <v>428</v>
      </c>
      <c r="Q281" s="232" t="s">
        <v>428</v>
      </c>
      <c r="R281" s="232">
        <v>3</v>
      </c>
      <c r="S281" s="255" t="s">
        <v>412</v>
      </c>
      <c r="T281" s="221" t="str">
        <f t="shared" ca="1" si="25"/>
        <v>TE.k</v>
      </c>
      <c r="U281" s="242"/>
      <c r="V281" s="242"/>
      <c r="W281" s="242"/>
      <c r="X281" s="242"/>
      <c r="Y281" s="255"/>
      <c r="Z281" s="256">
        <v>13</v>
      </c>
      <c r="AA281" s="253"/>
    </row>
    <row r="282" spans="1:27" ht="11.25" customHeight="1">
      <c r="A282" s="180" t="s">
        <v>412</v>
      </c>
      <c r="B282" s="31" t="str">
        <f t="shared" ca="1" si="22"/>
        <v>VT_</v>
      </c>
      <c r="C282" s="237" t="s">
        <v>428</v>
      </c>
      <c r="D282" s="237" t="s">
        <v>428</v>
      </c>
      <c r="E282" s="237" t="s">
        <v>428</v>
      </c>
      <c r="F282" s="237">
        <v>2</v>
      </c>
      <c r="G282" s="259" t="s">
        <v>412</v>
      </c>
      <c r="H282" s="221" t="str">
        <f t="shared" ca="1" si="23"/>
        <v>TE.e</v>
      </c>
      <c r="I282" s="242"/>
      <c r="J282" s="242"/>
      <c r="K282" s="242"/>
      <c r="L282" s="242"/>
      <c r="M282" s="259" t="s">
        <v>412</v>
      </c>
      <c r="N282" s="221" t="str">
        <f t="shared" ca="1" si="24"/>
        <v>KV.K</v>
      </c>
      <c r="O282" s="232"/>
      <c r="P282" s="232"/>
      <c r="Q282" s="232"/>
      <c r="R282" s="232"/>
      <c r="S282" s="255" t="s">
        <v>412</v>
      </c>
      <c r="T282" s="221" t="str">
        <f t="shared" ca="1" si="25"/>
        <v>TE.k</v>
      </c>
      <c r="U282" s="242"/>
      <c r="V282" s="242"/>
      <c r="W282" s="242"/>
      <c r="X282" s="242"/>
      <c r="Y282" s="255"/>
      <c r="Z282" s="256">
        <v>14</v>
      </c>
      <c r="AA282" s="253"/>
    </row>
    <row r="283" spans="1:27" ht="11.25" customHeight="1">
      <c r="A283" s="180" t="s">
        <v>412</v>
      </c>
      <c r="B283" s="31" t="str">
        <f t="shared" ca="1" si="22"/>
        <v>KV.K</v>
      </c>
      <c r="C283" s="217" t="s">
        <v>477</v>
      </c>
      <c r="D283" s="232"/>
      <c r="E283" s="232"/>
      <c r="F283" s="232" t="s">
        <v>426</v>
      </c>
      <c r="G283" s="259" t="s">
        <v>412</v>
      </c>
      <c r="H283" s="221" t="str">
        <f t="shared" ca="1" si="23"/>
        <v>KV.K</v>
      </c>
      <c r="I283" s="217" t="s">
        <v>477</v>
      </c>
      <c r="J283" s="232"/>
      <c r="K283" s="232"/>
      <c r="L283" s="232" t="s">
        <v>426</v>
      </c>
      <c r="M283" s="259" t="s">
        <v>412</v>
      </c>
      <c r="N283" s="221" t="str">
        <f t="shared" ca="1" si="24"/>
        <v>KV.K</v>
      </c>
      <c r="O283" s="217" t="s">
        <v>477</v>
      </c>
      <c r="P283" s="232"/>
      <c r="Q283" s="232"/>
      <c r="R283" s="232" t="s">
        <v>426</v>
      </c>
      <c r="S283" s="255" t="s">
        <v>412</v>
      </c>
      <c r="T283" s="221" t="str">
        <f t="shared" ca="1" si="25"/>
        <v>TE.k</v>
      </c>
      <c r="U283" s="242"/>
      <c r="V283" s="242"/>
      <c r="W283" s="242"/>
      <c r="X283" s="242"/>
      <c r="Y283" s="255"/>
      <c r="Z283" s="256">
        <v>15</v>
      </c>
      <c r="AA283" s="253"/>
    </row>
    <row r="284" spans="1:27" ht="11.25" customHeight="1">
      <c r="A284" s="180" t="s">
        <v>412</v>
      </c>
      <c r="B284" s="31" t="str">
        <f t="shared" ca="1" si="22"/>
        <v>KV.K</v>
      </c>
      <c r="C284" s="232" t="s">
        <v>428</v>
      </c>
      <c r="D284" s="232" t="s">
        <v>428</v>
      </c>
      <c r="E284" s="232" t="s">
        <v>428</v>
      </c>
      <c r="F284" s="232">
        <v>6</v>
      </c>
      <c r="G284" s="259" t="s">
        <v>412</v>
      </c>
      <c r="H284" s="221" t="str">
        <f t="shared" ca="1" si="23"/>
        <v>KV.K</v>
      </c>
      <c r="I284" s="232" t="s">
        <v>428</v>
      </c>
      <c r="J284" s="232" t="s">
        <v>428</v>
      </c>
      <c r="K284" s="232" t="s">
        <v>428</v>
      </c>
      <c r="L284" s="232">
        <v>6</v>
      </c>
      <c r="M284" s="259"/>
      <c r="N284" s="221" t="str">
        <f t="shared" ca="1" si="24"/>
        <v>KV.K</v>
      </c>
      <c r="O284" s="232" t="s">
        <v>428</v>
      </c>
      <c r="P284" s="232" t="s">
        <v>428</v>
      </c>
      <c r="Q284" s="232" t="s">
        <v>428</v>
      </c>
      <c r="R284" s="232">
        <v>6</v>
      </c>
      <c r="S284" s="255" t="s">
        <v>412</v>
      </c>
      <c r="T284" s="221" t="str">
        <f t="shared" ca="1" si="25"/>
        <v>TE.k</v>
      </c>
      <c r="U284" s="242"/>
      <c r="V284" s="242"/>
      <c r="W284" s="242"/>
      <c r="X284" s="242"/>
      <c r="Y284" s="255"/>
      <c r="Z284" s="256">
        <v>16</v>
      </c>
      <c r="AA284" s="253"/>
    </row>
    <row r="285" spans="1:27" ht="11.25" customHeight="1">
      <c r="A285" s="180" t="s">
        <v>412</v>
      </c>
      <c r="B285" s="31" t="str">
        <f t="shared" ca="1" si="22"/>
        <v>KV.K</v>
      </c>
      <c r="C285" s="232"/>
      <c r="D285" s="232"/>
      <c r="E285" s="232"/>
      <c r="F285" s="232"/>
      <c r="G285" s="259" t="s">
        <v>412</v>
      </c>
      <c r="H285" s="221" t="str">
        <f t="shared" ca="1" si="23"/>
        <v>KV.K</v>
      </c>
      <c r="I285" s="232"/>
      <c r="J285" s="232"/>
      <c r="K285" s="232"/>
      <c r="L285" s="232"/>
      <c r="M285" s="259" t="s">
        <v>412</v>
      </c>
      <c r="N285" s="221" t="str">
        <f t="shared" ca="1" si="24"/>
        <v>KV.K</v>
      </c>
      <c r="O285" s="232"/>
      <c r="P285" s="232"/>
      <c r="Q285" s="232"/>
      <c r="R285" s="232"/>
      <c r="S285" s="255" t="s">
        <v>412</v>
      </c>
      <c r="T285" s="221" t="str">
        <f t="shared" ca="1" si="25"/>
        <v>TE.k</v>
      </c>
      <c r="U285" s="242"/>
      <c r="V285" s="242"/>
      <c r="W285" s="242"/>
      <c r="X285" s="242"/>
      <c r="Y285" s="255"/>
      <c r="Z285" s="256">
        <v>17</v>
      </c>
      <c r="AA285" s="253"/>
    </row>
    <row r="286" spans="1:27" ht="11.25" customHeight="1">
      <c r="A286" s="180" t="s">
        <v>412</v>
      </c>
      <c r="B286" s="31" t="str">
        <f t="shared" ca="1" si="22"/>
        <v>KV.K</v>
      </c>
      <c r="C286" s="232"/>
      <c r="D286" s="232"/>
      <c r="E286" s="232"/>
      <c r="F286" s="232"/>
      <c r="G286" s="259" t="s">
        <v>412</v>
      </c>
      <c r="H286" s="221" t="str">
        <f t="shared" ca="1" si="23"/>
        <v>KV.K</v>
      </c>
      <c r="I286" s="232"/>
      <c r="J286" s="232"/>
      <c r="K286" s="232"/>
      <c r="L286" s="232"/>
      <c r="M286" s="259" t="s">
        <v>412</v>
      </c>
      <c r="N286" s="221" t="str">
        <f t="shared" ca="1" si="24"/>
        <v>KV.K</v>
      </c>
      <c r="O286" s="232"/>
      <c r="P286" s="232"/>
      <c r="Q286" s="232"/>
      <c r="R286" s="232"/>
      <c r="S286" s="255" t="s">
        <v>412</v>
      </c>
      <c r="T286" s="221" t="str">
        <f t="shared" ca="1" si="25"/>
        <v>TE.k</v>
      </c>
      <c r="U286" s="242"/>
      <c r="V286" s="242"/>
      <c r="W286" s="242"/>
      <c r="X286" s="242"/>
      <c r="Y286" s="255"/>
      <c r="Z286" s="256">
        <v>18</v>
      </c>
      <c r="AA286" s="253"/>
    </row>
    <row r="287" spans="1:27" ht="11.25" customHeight="1">
      <c r="A287" s="180" t="s">
        <v>412</v>
      </c>
      <c r="B287" s="31" t="str">
        <f t="shared" ca="1" si="22"/>
        <v>KV.K</v>
      </c>
      <c r="C287" s="232"/>
      <c r="D287" s="232"/>
      <c r="E287" s="232"/>
      <c r="F287" s="232"/>
      <c r="G287" s="259" t="s">
        <v>412</v>
      </c>
      <c r="H287" s="221" t="str">
        <f t="shared" ca="1" si="23"/>
        <v>KV.K</v>
      </c>
      <c r="I287" s="232"/>
      <c r="J287" s="232"/>
      <c r="K287" s="232"/>
      <c r="L287" s="232"/>
      <c r="M287" s="259" t="s">
        <v>412</v>
      </c>
      <c r="N287" s="221" t="str">
        <f t="shared" ca="1" si="24"/>
        <v>KV.K</v>
      </c>
      <c r="O287" s="232"/>
      <c r="P287" s="232"/>
      <c r="Q287" s="232"/>
      <c r="R287" s="232"/>
      <c r="S287" s="255" t="s">
        <v>412</v>
      </c>
      <c r="T287" s="221" t="str">
        <f t="shared" ca="1" si="25"/>
        <v>ST.μ</v>
      </c>
      <c r="U287" s="242"/>
      <c r="V287" s="242"/>
      <c r="W287" s="242"/>
      <c r="X287" s="242" t="s">
        <v>425</v>
      </c>
      <c r="Y287" s="255"/>
      <c r="Z287" s="256">
        <v>19</v>
      </c>
      <c r="AA287" s="253"/>
    </row>
    <row r="288" spans="1:27" ht="11.25" customHeight="1" thickBot="1">
      <c r="A288" s="180" t="s">
        <v>412</v>
      </c>
      <c r="B288" s="31" t="str">
        <f t="shared" ca="1" si="22"/>
        <v>KV.K</v>
      </c>
      <c r="C288" s="232"/>
      <c r="D288" s="232"/>
      <c r="E288" s="232"/>
      <c r="F288" s="232"/>
      <c r="G288" s="259" t="s">
        <v>412</v>
      </c>
      <c r="H288" s="221" t="str">
        <f t="shared" ca="1" si="23"/>
        <v>KV.K</v>
      </c>
      <c r="I288" s="232"/>
      <c r="J288" s="232"/>
      <c r="K288" s="232"/>
      <c r="L288" s="232"/>
      <c r="M288" s="259" t="s">
        <v>412</v>
      </c>
      <c r="N288" s="221" t="str">
        <f t="shared" ca="1" si="24"/>
        <v>KV.K</v>
      </c>
      <c r="O288" s="232"/>
      <c r="P288" s="232"/>
      <c r="Q288" s="232"/>
      <c r="R288" s="232"/>
      <c r="S288" s="255" t="s">
        <v>412</v>
      </c>
      <c r="T288" s="221" t="str">
        <f t="shared" ca="1" si="25"/>
        <v>ST.μ</v>
      </c>
      <c r="U288" s="242"/>
      <c r="V288" s="242"/>
      <c r="W288" s="242"/>
      <c r="X288" s="242"/>
      <c r="Y288" s="255"/>
      <c r="Z288" s="256">
        <v>20</v>
      </c>
      <c r="AA288" s="253"/>
    </row>
    <row r="289" spans="1:27" ht="11.25" customHeight="1">
      <c r="A289" s="180" t="s">
        <v>412</v>
      </c>
      <c r="B289" s="31" t="str">
        <f t="shared" ca="1" si="22"/>
        <v>SP.k</v>
      </c>
      <c r="C289" s="218" t="s">
        <v>489</v>
      </c>
      <c r="D289" s="247"/>
      <c r="E289" s="247"/>
      <c r="F289" s="247" t="s">
        <v>455</v>
      </c>
      <c r="G289" s="259" t="s">
        <v>412</v>
      </c>
      <c r="H289" s="221" t="str">
        <f t="shared" ca="1" si="23"/>
        <v>TE.k</v>
      </c>
      <c r="I289" s="5" t="s">
        <v>490</v>
      </c>
      <c r="J289" s="5"/>
      <c r="K289" s="5"/>
      <c r="L289" s="240" t="s">
        <v>418</v>
      </c>
      <c r="M289" s="259" t="s">
        <v>412</v>
      </c>
      <c r="N289" s="221" t="str">
        <f t="shared" ca="1" si="24"/>
        <v>TE.k</v>
      </c>
      <c r="O289" s="5" t="s">
        <v>491</v>
      </c>
      <c r="P289" s="5"/>
      <c r="Q289" s="5"/>
      <c r="R289" s="240" t="s">
        <v>418</v>
      </c>
      <c r="S289" s="255" t="s">
        <v>412</v>
      </c>
      <c r="T289" s="221" t="str">
        <f t="shared" ca="1" si="25"/>
        <v>ST.μ</v>
      </c>
      <c r="U289" s="242"/>
      <c r="V289" s="242"/>
      <c r="W289" s="242"/>
      <c r="X289" s="242"/>
      <c r="Y289" s="255"/>
      <c r="Z289" s="256">
        <v>21</v>
      </c>
      <c r="AA289" s="253"/>
    </row>
    <row r="290" spans="1:27" ht="11.25" customHeight="1">
      <c r="A290" s="180" t="s">
        <v>412</v>
      </c>
      <c r="B290" s="31" t="str">
        <f t="shared" ca="1" si="22"/>
        <v>SP.k</v>
      </c>
      <c r="C290" s="247">
        <v>0</v>
      </c>
      <c r="D290" s="247">
        <v>4</v>
      </c>
      <c r="E290" s="247" t="s">
        <v>121</v>
      </c>
      <c r="F290" s="247">
        <v>4</v>
      </c>
      <c r="G290" s="259" t="s">
        <v>412</v>
      </c>
      <c r="H290" s="221" t="str">
        <f t="shared" ca="1" si="23"/>
        <v>TE.k</v>
      </c>
      <c r="I290" s="242">
        <v>0</v>
      </c>
      <c r="J290" s="242">
        <v>10</v>
      </c>
      <c r="K290" s="242" t="s">
        <v>121</v>
      </c>
      <c r="L290" s="242">
        <v>10</v>
      </c>
      <c r="M290" s="259" t="s">
        <v>412</v>
      </c>
      <c r="N290" s="221" t="str">
        <f t="shared" ca="1" si="24"/>
        <v>TE.k</v>
      </c>
      <c r="O290" s="242">
        <v>0</v>
      </c>
      <c r="P290" s="242">
        <v>10</v>
      </c>
      <c r="Q290" s="242" t="s">
        <v>121</v>
      </c>
      <c r="R290" s="242">
        <v>10</v>
      </c>
      <c r="S290" s="255" t="s">
        <v>412</v>
      </c>
      <c r="T290" s="221" t="str">
        <f t="shared" ca="1" si="25"/>
        <v>ES.μ</v>
      </c>
      <c r="U290" s="242"/>
      <c r="V290" s="242"/>
      <c r="W290" s="242"/>
      <c r="X290" s="242" t="s">
        <v>419</v>
      </c>
      <c r="Y290" s="255"/>
      <c r="Z290" s="256">
        <v>22</v>
      </c>
      <c r="AA290" s="253"/>
    </row>
    <row r="291" spans="1:27" ht="11.25" customHeight="1">
      <c r="A291" s="180" t="s">
        <v>412</v>
      </c>
      <c r="B291" s="31" t="str">
        <f t="shared" ca="1" si="22"/>
        <v>SP.k</v>
      </c>
      <c r="C291" s="247"/>
      <c r="D291" s="247"/>
      <c r="E291" s="247"/>
      <c r="F291" s="247"/>
      <c r="G291" s="259" t="s">
        <v>412</v>
      </c>
      <c r="H291" s="221" t="str">
        <f t="shared" ca="1" si="23"/>
        <v>TE.k</v>
      </c>
      <c r="I291" s="242"/>
      <c r="J291" s="242"/>
      <c r="K291" s="242"/>
      <c r="L291" s="242"/>
      <c r="M291" s="259" t="s">
        <v>412</v>
      </c>
      <c r="N291" s="221" t="str">
        <f t="shared" ca="1" si="24"/>
        <v>TE.k</v>
      </c>
      <c r="O291" s="242"/>
      <c r="P291" s="242"/>
      <c r="Q291" s="242"/>
      <c r="R291" s="242"/>
      <c r="S291" s="255" t="s">
        <v>412</v>
      </c>
      <c r="T291" s="221" t="str">
        <f t="shared" ca="1" si="25"/>
        <v>ES.μ</v>
      </c>
      <c r="U291" s="242"/>
      <c r="V291" s="242"/>
      <c r="W291" s="242"/>
      <c r="X291" s="242"/>
      <c r="Y291" s="255"/>
      <c r="Z291" s="256">
        <v>23</v>
      </c>
      <c r="AA291" s="253"/>
    </row>
    <row r="292" spans="1:27" ht="11.25" customHeight="1" thickBot="1">
      <c r="A292" s="180" t="s">
        <v>412</v>
      </c>
      <c r="B292" s="31" t="str">
        <f t="shared" ca="1" si="22"/>
        <v>SP.k</v>
      </c>
      <c r="C292" s="247"/>
      <c r="D292" s="247"/>
      <c r="E292" s="247"/>
      <c r="F292" s="247"/>
      <c r="G292" s="259" t="s">
        <v>412</v>
      </c>
      <c r="H292" s="221" t="str">
        <f t="shared" ca="1" si="23"/>
        <v>TE.k</v>
      </c>
      <c r="I292" s="242"/>
      <c r="J292" s="242"/>
      <c r="K292" s="242"/>
      <c r="L292" s="242"/>
      <c r="M292" s="259" t="s">
        <v>412</v>
      </c>
      <c r="N292" s="221" t="str">
        <f t="shared" ca="1" si="24"/>
        <v>TE.k</v>
      </c>
      <c r="O292" s="242"/>
      <c r="P292" s="242"/>
      <c r="Q292" s="242"/>
      <c r="R292" s="242"/>
      <c r="S292" s="255" t="s">
        <v>412</v>
      </c>
      <c r="T292" s="221" t="str">
        <f t="shared" ca="1" si="25"/>
        <v>ES.μ</v>
      </c>
      <c r="U292" s="242"/>
      <c r="V292" s="242"/>
      <c r="W292" s="242"/>
      <c r="X292" s="242"/>
      <c r="Y292" s="255"/>
      <c r="Z292" s="256">
        <v>24</v>
      </c>
      <c r="AA292" s="253"/>
    </row>
    <row r="293" spans="1:27" ht="11.25" customHeight="1">
      <c r="A293" s="180" t="s">
        <v>412</v>
      </c>
      <c r="B293" s="31" t="str">
        <f t="shared" ca="1" si="22"/>
        <v>TE.k</v>
      </c>
      <c r="C293" s="5" t="s">
        <v>492</v>
      </c>
      <c r="D293" s="5"/>
      <c r="E293" s="5"/>
      <c r="F293" s="240" t="s">
        <v>418</v>
      </c>
      <c r="G293" s="259" t="s">
        <v>412</v>
      </c>
      <c r="H293" s="221" t="str">
        <f t="shared" ca="1" si="23"/>
        <v>TE.k</v>
      </c>
      <c r="I293" s="242"/>
      <c r="J293" s="242"/>
      <c r="K293" s="242"/>
      <c r="L293" s="242"/>
      <c r="M293" s="259" t="s">
        <v>412</v>
      </c>
      <c r="N293" s="221" t="str">
        <f t="shared" ca="1" si="24"/>
        <v>TE.k</v>
      </c>
      <c r="O293" s="242"/>
      <c r="P293" s="242"/>
      <c r="Q293" s="242"/>
      <c r="R293" s="242"/>
      <c r="S293" s="255" t="s">
        <v>412</v>
      </c>
      <c r="T293" s="221" t="str">
        <f t="shared" ca="1" si="25"/>
        <v>EG.e</v>
      </c>
      <c r="U293" s="242"/>
      <c r="V293" s="242"/>
      <c r="W293" s="242"/>
      <c r="X293" s="242" t="s">
        <v>421</v>
      </c>
      <c r="Y293" s="255"/>
      <c r="Z293" s="256">
        <v>25</v>
      </c>
      <c r="AA293" s="253"/>
    </row>
    <row r="294" spans="1:27" ht="11.25" customHeight="1">
      <c r="A294" s="180" t="s">
        <v>412</v>
      </c>
      <c r="B294" s="31" t="str">
        <f t="shared" ca="1" si="22"/>
        <v>TE.k</v>
      </c>
      <c r="C294" s="242">
        <v>0</v>
      </c>
      <c r="D294" s="242">
        <v>6</v>
      </c>
      <c r="E294" s="242" t="s">
        <v>121</v>
      </c>
      <c r="F294" s="242">
        <v>6</v>
      </c>
      <c r="G294" s="259" t="s">
        <v>412</v>
      </c>
      <c r="H294" s="221" t="str">
        <f t="shared" ca="1" si="23"/>
        <v>TE.k</v>
      </c>
      <c r="I294" s="242"/>
      <c r="J294" s="242"/>
      <c r="K294" s="242"/>
      <c r="L294" s="242"/>
      <c r="M294" s="259" t="s">
        <v>412</v>
      </c>
      <c r="N294" s="221" t="str">
        <f t="shared" ca="1" si="24"/>
        <v>TE.k</v>
      </c>
      <c r="O294" s="242"/>
      <c r="P294" s="242"/>
      <c r="Q294" s="242"/>
      <c r="R294" s="242"/>
      <c r="S294" s="255" t="s">
        <v>412</v>
      </c>
      <c r="T294" s="221" t="str">
        <f t="shared" ca="1" si="25"/>
        <v>EG.e</v>
      </c>
      <c r="U294" s="242"/>
      <c r="V294" s="242"/>
      <c r="W294" s="242"/>
      <c r="X294" s="242"/>
      <c r="Y294" s="255"/>
      <c r="Z294" s="256">
        <v>26</v>
      </c>
      <c r="AA294" s="253"/>
    </row>
    <row r="295" spans="1:27" ht="11.25" customHeight="1">
      <c r="A295" s="180" t="s">
        <v>412</v>
      </c>
      <c r="B295" s="31" t="str">
        <f t="shared" ca="1" si="22"/>
        <v>TE.k</v>
      </c>
      <c r="C295" s="242"/>
      <c r="D295" s="242"/>
      <c r="E295" s="242"/>
      <c r="F295" s="242"/>
      <c r="G295" s="259" t="s">
        <v>412</v>
      </c>
      <c r="H295" s="221" t="str">
        <f t="shared" ca="1" si="23"/>
        <v>ST.μ</v>
      </c>
      <c r="I295" s="242"/>
      <c r="J295" s="242"/>
      <c r="K295" s="242"/>
      <c r="L295" s="242" t="s">
        <v>425</v>
      </c>
      <c r="M295" s="259" t="s">
        <v>412</v>
      </c>
      <c r="N295" s="221" t="str">
        <f t="shared" ca="1" si="24"/>
        <v>ST.μ</v>
      </c>
      <c r="O295" s="242"/>
      <c r="P295" s="242"/>
      <c r="Q295" s="242"/>
      <c r="R295" s="242" t="s">
        <v>425</v>
      </c>
      <c r="S295" s="255" t="s">
        <v>412</v>
      </c>
      <c r="T295" s="221" t="str">
        <f t="shared" ca="1" si="25"/>
        <v>EG.e</v>
      </c>
      <c r="U295" s="242"/>
      <c r="V295" s="242"/>
      <c r="W295" s="242"/>
      <c r="X295" s="242"/>
      <c r="Y295" s="255"/>
      <c r="Z295" s="256">
        <v>27</v>
      </c>
      <c r="AA295" s="253"/>
    </row>
    <row r="296" spans="1:27" ht="11.25" customHeight="1">
      <c r="A296" s="180" t="s">
        <v>412</v>
      </c>
      <c r="B296" s="31" t="str">
        <f t="shared" ca="1" si="22"/>
        <v>TE.k</v>
      </c>
      <c r="C296" s="242"/>
      <c r="D296" s="242"/>
      <c r="E296" s="242"/>
      <c r="F296" s="242"/>
      <c r="G296" s="259" t="s">
        <v>412</v>
      </c>
      <c r="H296" s="221" t="str">
        <f t="shared" ca="1" si="23"/>
        <v>ES.μ</v>
      </c>
      <c r="I296" s="242"/>
      <c r="J296" s="242"/>
      <c r="K296" s="242"/>
      <c r="L296" s="242" t="s">
        <v>419</v>
      </c>
      <c r="M296" s="259" t="s">
        <v>412</v>
      </c>
      <c r="N296" s="221" t="str">
        <f t="shared" ca="1" si="24"/>
        <v>ES.μ</v>
      </c>
      <c r="O296" s="242"/>
      <c r="P296" s="242"/>
      <c r="Q296" s="242"/>
      <c r="R296" s="242" t="s">
        <v>419</v>
      </c>
      <c r="S296" s="255" t="s">
        <v>412</v>
      </c>
      <c r="T296" s="221" t="str">
        <f t="shared" ca="1" si="25"/>
        <v>EK.m</v>
      </c>
      <c r="U296" s="242"/>
      <c r="V296" s="242"/>
      <c r="W296" s="242"/>
      <c r="X296" s="242" t="s">
        <v>413</v>
      </c>
      <c r="Y296" s="255"/>
      <c r="Z296" s="256">
        <v>28</v>
      </c>
      <c r="AA296" s="253"/>
    </row>
    <row r="297" spans="1:27" ht="11.25" customHeight="1">
      <c r="A297" s="180" t="s">
        <v>412</v>
      </c>
      <c r="B297" s="31" t="str">
        <f t="shared" ca="1" si="22"/>
        <v>TE.k</v>
      </c>
      <c r="C297" s="242"/>
      <c r="D297" s="242"/>
      <c r="E297" s="242"/>
      <c r="F297" s="242"/>
      <c r="G297" s="259" t="s">
        <v>412</v>
      </c>
      <c r="H297" s="221" t="str">
        <f t="shared" ca="1" si="23"/>
        <v>EG.e</v>
      </c>
      <c r="I297" s="242"/>
      <c r="J297" s="242"/>
      <c r="K297" s="242"/>
      <c r="L297" s="242" t="s">
        <v>421</v>
      </c>
      <c r="M297" s="259" t="s">
        <v>412</v>
      </c>
      <c r="N297" s="221" t="str">
        <f t="shared" ca="1" si="24"/>
        <v>EG.e</v>
      </c>
      <c r="O297" s="242" t="s">
        <v>457</v>
      </c>
      <c r="P297" s="242"/>
      <c r="Q297" s="242" t="s">
        <v>46</v>
      </c>
      <c r="R297" s="242" t="s">
        <v>421</v>
      </c>
      <c r="S297" s="255" t="s">
        <v>412</v>
      </c>
      <c r="T297" s="221" t="str">
        <f t="shared" ca="1" si="25"/>
        <v>EK.m</v>
      </c>
      <c r="U297" s="242"/>
      <c r="V297" s="242"/>
      <c r="W297" s="242"/>
      <c r="X297" s="242"/>
      <c r="Y297" s="255"/>
      <c r="Z297" s="256">
        <v>29</v>
      </c>
      <c r="AA297" s="253"/>
    </row>
    <row r="298" spans="1:27" ht="11.25" customHeight="1" thickBot="1">
      <c r="A298" s="180" t="s">
        <v>412</v>
      </c>
      <c r="B298" s="31" t="str">
        <f t="shared" ca="1" si="22"/>
        <v>TE.k</v>
      </c>
      <c r="C298" s="242"/>
      <c r="D298" s="242"/>
      <c r="E298" s="242"/>
      <c r="F298" s="242"/>
      <c r="G298" s="259" t="s">
        <v>412</v>
      </c>
      <c r="H298" s="221" t="str">
        <f t="shared" ca="1" si="23"/>
        <v>EK.m</v>
      </c>
      <c r="I298" s="242" t="s">
        <v>458</v>
      </c>
      <c r="J298" s="242"/>
      <c r="K298" s="242" t="s">
        <v>46</v>
      </c>
      <c r="L298" s="242" t="s">
        <v>413</v>
      </c>
      <c r="M298" s="259" t="s">
        <v>412</v>
      </c>
      <c r="N298" s="221" t="str">
        <f t="shared" ca="1" si="24"/>
        <v>EK.m</v>
      </c>
      <c r="O298" s="242"/>
      <c r="P298" s="242"/>
      <c r="Q298" s="242"/>
      <c r="R298" s="242" t="s">
        <v>413</v>
      </c>
      <c r="S298" s="255" t="s">
        <v>412</v>
      </c>
      <c r="T298" s="221" t="str">
        <f t="shared" ca="1" si="25"/>
        <v>EK.m</v>
      </c>
      <c r="U298" s="242"/>
      <c r="V298" s="242"/>
      <c r="W298" s="242"/>
      <c r="X298" s="242"/>
      <c r="Y298" s="255"/>
      <c r="Z298" s="256">
        <v>30</v>
      </c>
      <c r="AA298" s="253"/>
    </row>
    <row r="299" spans="1:27" ht="11.25" customHeight="1">
      <c r="A299" s="2" t="s">
        <v>412</v>
      </c>
      <c r="B299" s="28"/>
      <c r="C299" s="28" t="s">
        <v>97</v>
      </c>
      <c r="D299" s="28" t="s">
        <v>98</v>
      </c>
      <c r="E299" s="28" t="s">
        <v>99</v>
      </c>
      <c r="F299" s="28" t="s">
        <v>100</v>
      </c>
      <c r="G299" s="255" t="s">
        <v>412</v>
      </c>
      <c r="H299" s="28"/>
      <c r="I299" s="28" t="s">
        <v>97</v>
      </c>
      <c r="J299" s="28" t="s">
        <v>98</v>
      </c>
      <c r="K299" s="28" t="s">
        <v>99</v>
      </c>
      <c r="L299" s="28" t="s">
        <v>100</v>
      </c>
      <c r="M299" s="255" t="s">
        <v>412</v>
      </c>
      <c r="N299" s="28"/>
      <c r="O299" s="28" t="s">
        <v>97</v>
      </c>
      <c r="P299" s="28" t="s">
        <v>98</v>
      </c>
      <c r="Q299" s="28" t="s">
        <v>99</v>
      </c>
      <c r="R299" s="28" t="s">
        <v>100</v>
      </c>
      <c r="S299" s="255" t="s">
        <v>412</v>
      </c>
      <c r="T299" s="28"/>
      <c r="U299" s="28" t="s">
        <v>97</v>
      </c>
      <c r="V299" s="28" t="s">
        <v>98</v>
      </c>
      <c r="W299" s="28" t="s">
        <v>99</v>
      </c>
      <c r="X299" s="28" t="s">
        <v>100</v>
      </c>
      <c r="Y299" s="255"/>
      <c r="Z299" s="256"/>
      <c r="AA299" s="253"/>
    </row>
    <row r="300" spans="1:27" ht="11.25" customHeight="1">
      <c r="A300" s="2" t="s">
        <v>412</v>
      </c>
      <c r="B300" s="29"/>
      <c r="C300" s="252">
        <f>SUM(C268:C299)</f>
        <v>7</v>
      </c>
      <c r="D300" s="252">
        <f>SUM(D268:D299)</f>
        <v>15</v>
      </c>
      <c r="E300" s="252" t="str">
        <f>COUNTIF(E268:E299,"v")&amp;"+"&amp;COUNTIF(E268:E299,"sz")</f>
        <v>1+1</v>
      </c>
      <c r="F300" s="252">
        <f>SUM(F268:F299)</f>
        <v>30</v>
      </c>
      <c r="G300" s="255" t="s">
        <v>412</v>
      </c>
      <c r="H300" s="252"/>
      <c r="I300" s="252">
        <f>SUM(I268:I299)</f>
        <v>8</v>
      </c>
      <c r="J300" s="252">
        <f>SUM(J268:J299)</f>
        <v>15</v>
      </c>
      <c r="K300" s="252" t="str">
        <f>COUNTIF(K268:K299,"v")&amp;"+"&amp;COUNTIF(K268:K299,"sz")</f>
        <v>3+1</v>
      </c>
      <c r="L300" s="252">
        <f>SUM(L268:L299)</f>
        <v>29</v>
      </c>
      <c r="M300" s="255" t="s">
        <v>412</v>
      </c>
      <c r="N300" s="252"/>
      <c r="O300" s="252">
        <f>SUM(O268:O299)</f>
        <v>6</v>
      </c>
      <c r="P300" s="252">
        <f>SUM(P268:P299)</f>
        <v>13</v>
      </c>
      <c r="Q300" s="252" t="str">
        <f>COUNTIF(Q268:Q299,"v")&amp;"+"&amp;COUNTIF(Q268:Q299,"sz")</f>
        <v>0+1</v>
      </c>
      <c r="R300" s="252">
        <f>SUM(R268:R299)</f>
        <v>30</v>
      </c>
      <c r="S300" s="255" t="s">
        <v>412</v>
      </c>
      <c r="T300" s="252"/>
      <c r="U300" s="252">
        <f>SUM(U268:U299)</f>
        <v>0</v>
      </c>
      <c r="V300" s="252">
        <f>SUM(V268:V299)</f>
        <v>26</v>
      </c>
      <c r="W300" s="252" t="str">
        <f>COUNTIF(W268:W299,"v")&amp;"+"&amp;COUNTIF(W268:W299,"sz")</f>
        <v>0+0</v>
      </c>
      <c r="X300" s="252">
        <f>SUM(X268:X299)</f>
        <v>29</v>
      </c>
      <c r="Y300" s="255"/>
      <c r="Z300" s="256"/>
      <c r="AA300" s="253"/>
    </row>
    <row r="301" spans="1:27" ht="11.25" customHeight="1">
      <c r="A301" s="2" t="s">
        <v>412</v>
      </c>
      <c r="B301" s="29"/>
      <c r="C301" s="252">
        <f>C300+D300</f>
        <v>22</v>
      </c>
      <c r="D301" s="252" t="s">
        <v>432</v>
      </c>
      <c r="E301" s="252">
        <f>COUNTIF(E268:E299,"v")+COUNTIF(E268:E299,"f")</f>
        <v>6</v>
      </c>
      <c r="F301" s="252" t="s">
        <v>433</v>
      </c>
      <c r="G301" s="255" t="s">
        <v>412</v>
      </c>
      <c r="H301" s="252"/>
      <c r="I301" s="252">
        <f>I300+J300</f>
        <v>23</v>
      </c>
      <c r="J301" s="252" t="s">
        <v>432</v>
      </c>
      <c r="K301" s="252">
        <f>COUNTIF(K268:K299,"v")+COUNTIF(K268:K299,"f")</f>
        <v>6</v>
      </c>
      <c r="L301" s="252" t="s">
        <v>433</v>
      </c>
      <c r="M301" s="255" t="s">
        <v>412</v>
      </c>
      <c r="N301" s="252"/>
      <c r="O301" s="252">
        <f>O300+P300</f>
        <v>19</v>
      </c>
      <c r="P301" s="252" t="s">
        <v>432</v>
      </c>
      <c r="Q301" s="252">
        <f>COUNTIF(Q268:Q299,"v")+COUNTIF(Q268:Q299,"f")</f>
        <v>5</v>
      </c>
      <c r="R301" s="252" t="s">
        <v>433</v>
      </c>
      <c r="S301" s="255" t="s">
        <v>412</v>
      </c>
      <c r="T301" s="252"/>
      <c r="U301" s="252">
        <f>U300+V300</f>
        <v>26</v>
      </c>
      <c r="V301" s="252" t="s">
        <v>432</v>
      </c>
      <c r="W301" s="252">
        <f>COUNTIF(W268:W299,"v")+COUNTIF(W268:W299,"f")</f>
        <v>1</v>
      </c>
      <c r="X301" s="252" t="s">
        <v>433</v>
      </c>
      <c r="Y301" s="255"/>
      <c r="Z301" s="256"/>
      <c r="AA301" s="253"/>
    </row>
    <row r="302" spans="1:27" ht="11.25" customHeight="1">
      <c r="A302" s="32" t="s">
        <v>411</v>
      </c>
      <c r="C302" s="252"/>
      <c r="D302" s="252"/>
      <c r="E302" s="252"/>
      <c r="F302" s="252"/>
      <c r="G302" s="255"/>
      <c r="H302" s="252"/>
      <c r="I302" s="252"/>
      <c r="J302" s="252"/>
      <c r="K302" s="252"/>
      <c r="L302" s="252"/>
      <c r="M302" s="255"/>
      <c r="N302" s="252"/>
      <c r="O302" s="252"/>
      <c r="P302" s="252"/>
      <c r="Q302" s="252"/>
      <c r="R302" s="252"/>
      <c r="S302" s="255"/>
      <c r="T302" s="252"/>
      <c r="U302" s="252"/>
      <c r="V302" s="252"/>
      <c r="W302" s="252"/>
      <c r="X302" s="252"/>
      <c r="Y302" s="255"/>
      <c r="Z302" s="256"/>
      <c r="AA302" s="253"/>
    </row>
    <row r="303" spans="1:27"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  <c r="AA303" s="26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D574B1FC5CE7D419C037DC6AB881D60" ma:contentTypeVersion="11" ma:contentTypeDescription="Új dokumentum létrehozása." ma:contentTypeScope="" ma:versionID="f225728df8e8816002ee764ab7480e20">
  <xsd:schema xmlns:xsd="http://www.w3.org/2001/XMLSchema" xmlns:xs="http://www.w3.org/2001/XMLSchema" xmlns:p="http://schemas.microsoft.com/office/2006/metadata/properties" xmlns:ns2="ccee7b21-b760-4401-96ef-74da0c12b547" xmlns:ns3="66fea738-b356-47ee-9ac9-90f9573d8e9a" targetNamespace="http://schemas.microsoft.com/office/2006/metadata/properties" ma:root="true" ma:fieldsID="3e0247a3a385d0e32168416502765ad2" ns2:_="" ns3:_="">
    <xsd:import namespace="ccee7b21-b760-4401-96ef-74da0c12b547"/>
    <xsd:import namespace="66fea738-b356-47ee-9ac9-90f9573d8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e7b21-b760-4401-96ef-74da0c12b5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épcímkék" ma:readOnly="false" ma:fieldId="{5cf76f15-5ced-4ddc-b409-7134ff3c332f}" ma:taxonomyMulti="true" ma:sspId="01d0beb6-f273-48e7-85d4-dac867ddc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ea738-b356-47ee-9ac9-90f9573d8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e01249b-25a4-4794-a03f-8462923799d2}" ma:internalName="TaxCatchAll" ma:showField="CatchAllData" ma:web="66fea738-b356-47ee-9ac9-90f9573d8e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ee7b21-b760-4401-96ef-74da0c12b547">
      <Terms xmlns="http://schemas.microsoft.com/office/infopath/2007/PartnerControls"/>
    </lcf76f155ced4ddcb4097134ff3c332f>
    <TaxCatchAll xmlns="66fea738-b356-47ee-9ac9-90f9573d8e9a" xsi:nil="true"/>
  </documentManagement>
</p:properties>
</file>

<file path=customXml/itemProps1.xml><?xml version="1.0" encoding="utf-8"?>
<ds:datastoreItem xmlns:ds="http://schemas.openxmlformats.org/officeDocument/2006/customXml" ds:itemID="{F7C35048-AFEE-448B-A624-8096B63C4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ee7b21-b760-4401-96ef-74da0c12b547"/>
    <ds:schemaRef ds:uri="66fea738-b356-47ee-9ac9-90f9573d8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644789-52F0-4F35-B20B-6F48CDA9F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138F98-4306-4A68-87E6-606F762727A9}">
  <ds:schemaRefs>
    <ds:schemaRef ds:uri="http://schemas.microsoft.com/office/2006/metadata/properties"/>
    <ds:schemaRef ds:uri="http://schemas.microsoft.com/office/infopath/2007/PartnerControls"/>
    <ds:schemaRef ds:uri="ccee7b21-b760-4401-96ef-74da0c12b547"/>
    <ds:schemaRef ds:uri="66fea738-b356-47ee-9ac9-90f9573d8e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ÉPK•1975o</vt:lpstr>
      <vt:lpstr>ÉPK•2005o</vt:lpstr>
      <vt:lpstr>ÉPK•2006o</vt:lpstr>
      <vt:lpstr>Munka1</vt:lpstr>
      <vt:lpstr>'ÉPK•1975o'!Nyomtatási_terület</vt:lpstr>
      <vt:lpstr>'ÉPK•2005o'!Nyomtatási_terület</vt:lpstr>
      <vt:lpstr>'ÉPK•2006o'!Nyomtatási_terület</vt:lpstr>
    </vt:vector>
  </TitlesOfParts>
  <Manager/>
  <Company>Építész Stúdió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ÉPK tanterv 2017</dc:subject>
  <dc:creator>Molnár Csaba</dc:creator>
  <cp:keywords/>
  <dc:description/>
  <cp:lastModifiedBy>Microsoft Office User</cp:lastModifiedBy>
  <cp:revision/>
  <dcterms:created xsi:type="dcterms:W3CDTF">2005-04-10T08:29:24Z</dcterms:created>
  <dcterms:modified xsi:type="dcterms:W3CDTF">2023-06-15T11:43:48Z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0x0101009D574B1FC5CE7D419C037DC6AB881D60</vt:lpwstr>
  </property>
  <property fmtid="{D5CDD505-2E9C-101B-9397-08002B2CF9AE}" pid="3" name="MediaServiceImageTags">
    <vt:lpwstr/>
  </property>
</Properties>
</file>